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 activeTab="5"/>
  </bookViews>
  <sheets>
    <sheet name="ลพบุรี" sheetId="1" r:id="rId1"/>
    <sheet name="สระบุรี" sheetId="2" r:id="rId2"/>
    <sheet name="ปทุมธานี" sheetId="3" r:id="rId3"/>
    <sheet name="นนทบุรี" sheetId="4" r:id="rId4"/>
    <sheet name="อยุธยา" sheetId="5" r:id="rId5"/>
    <sheet name="นครนายก" sheetId="6" r:id="rId6"/>
    <sheet name="สิงห์บุรี" sheetId="7" r:id="rId7"/>
    <sheet name="อ่างทอง" sheetId="8" r:id="rId8"/>
  </sheets>
  <calcPr calcId="124519"/>
</workbook>
</file>

<file path=xl/calcChain.xml><?xml version="1.0" encoding="utf-8"?>
<calcChain xmlns="http://schemas.openxmlformats.org/spreadsheetml/2006/main">
  <c r="I26" i="3"/>
  <c r="B26"/>
  <c r="H25"/>
  <c r="F25"/>
  <c r="C25"/>
  <c r="C26" s="1"/>
  <c r="D26" s="1"/>
  <c r="H24"/>
  <c r="F24"/>
  <c r="D24"/>
  <c r="H23"/>
  <c r="G23"/>
  <c r="F23"/>
  <c r="D23"/>
  <c r="H22"/>
  <c r="G22"/>
  <c r="F22"/>
  <c r="D22"/>
  <c r="H21"/>
  <c r="F21"/>
  <c r="D21"/>
  <c r="H20"/>
  <c r="F20"/>
  <c r="E20"/>
  <c r="E26" s="1"/>
  <c r="F26" s="1"/>
  <c r="D20"/>
  <c r="G19"/>
  <c r="G26" s="1"/>
  <c r="H26" s="1"/>
  <c r="F19"/>
  <c r="D19"/>
  <c r="H18"/>
  <c r="F18"/>
  <c r="D18"/>
  <c r="J14"/>
  <c r="I14"/>
  <c r="E14"/>
  <c r="D14"/>
  <c r="C14"/>
  <c r="B14"/>
  <c r="F14" s="1"/>
  <c r="H13"/>
  <c r="F13"/>
  <c r="D13"/>
  <c r="C13"/>
  <c r="H12"/>
  <c r="F12"/>
  <c r="D12"/>
  <c r="H11"/>
  <c r="F11"/>
  <c r="H10"/>
  <c r="G10"/>
  <c r="F10"/>
  <c r="D10"/>
  <c r="H9"/>
  <c r="G9"/>
  <c r="F9"/>
  <c r="D9"/>
  <c r="H8"/>
  <c r="G8"/>
  <c r="F8"/>
  <c r="D8"/>
  <c r="H7"/>
  <c r="G7"/>
  <c r="F7"/>
  <c r="D7"/>
  <c r="H6"/>
  <c r="G6"/>
  <c r="G14" s="1"/>
  <c r="H14" s="1"/>
  <c r="F6"/>
  <c r="D6"/>
  <c r="H5"/>
  <c r="F5"/>
  <c r="D5"/>
  <c r="H4"/>
  <c r="F4"/>
  <c r="D4"/>
  <c r="H19" l="1"/>
  <c r="D25"/>
  <c r="G31" i="8" l="1"/>
  <c r="H31" s="1"/>
  <c r="E31"/>
  <c r="B31"/>
  <c r="H28"/>
  <c r="F28"/>
  <c r="D28"/>
  <c r="H27"/>
  <c r="F27"/>
  <c r="C27"/>
  <c r="C31" s="1"/>
  <c r="D31" s="1"/>
  <c r="H26"/>
  <c r="F26"/>
  <c r="D26"/>
  <c r="H24"/>
  <c r="F24"/>
  <c r="D24"/>
  <c r="H23"/>
  <c r="F23"/>
  <c r="D23"/>
  <c r="J16"/>
  <c r="I16"/>
  <c r="G16"/>
  <c r="E16"/>
  <c r="C16"/>
  <c r="B16"/>
  <c r="F16" s="1"/>
  <c r="H9"/>
  <c r="F9"/>
  <c r="D9"/>
  <c r="H8"/>
  <c r="F8"/>
  <c r="D8"/>
  <c r="H7"/>
  <c r="F7"/>
  <c r="D7"/>
  <c r="H5"/>
  <c r="F5"/>
  <c r="D5"/>
  <c r="H4"/>
  <c r="F4"/>
  <c r="D4"/>
  <c r="H3"/>
  <c r="F3"/>
  <c r="D3"/>
  <c r="D16" l="1"/>
  <c r="F31"/>
  <c r="D27"/>
  <c r="J17" i="4" l="1"/>
  <c r="I17"/>
  <c r="H17"/>
  <c r="E17"/>
  <c r="C17"/>
  <c r="D17" s="1"/>
  <c r="B17"/>
  <c r="F17" s="1"/>
  <c r="H16"/>
  <c r="F16"/>
  <c r="D16"/>
  <c r="H15"/>
  <c r="F15"/>
  <c r="D15"/>
  <c r="H11"/>
  <c r="G11"/>
  <c r="E11"/>
  <c r="B11"/>
  <c r="F11" s="1"/>
  <c r="H10"/>
  <c r="F10"/>
  <c r="D10"/>
  <c r="C10"/>
  <c r="H9"/>
  <c r="F9"/>
  <c r="D9"/>
  <c r="C9"/>
  <c r="H8"/>
  <c r="F8"/>
  <c r="D8"/>
  <c r="C8"/>
  <c r="C7"/>
  <c r="D7" s="1"/>
  <c r="H6"/>
  <c r="F6"/>
  <c r="C6"/>
  <c r="D6" s="1"/>
  <c r="H5"/>
  <c r="F5"/>
  <c r="C5"/>
  <c r="D5" s="1"/>
  <c r="H4"/>
  <c r="F4"/>
  <c r="C4"/>
  <c r="D4" s="1"/>
  <c r="C11" l="1"/>
  <c r="D11" s="1"/>
  <c r="J16" i="7" l="1"/>
  <c r="I16"/>
  <c r="G16"/>
  <c r="E16"/>
  <c r="C16"/>
  <c r="B16"/>
  <c r="H16" s="1"/>
  <c r="H14"/>
  <c r="F14"/>
  <c r="D14"/>
  <c r="J10"/>
  <c r="I10"/>
  <c r="G10"/>
  <c r="E10"/>
  <c r="C10"/>
  <c r="B10"/>
  <c r="H10" s="1"/>
  <c r="H9"/>
  <c r="F9"/>
  <c r="D9"/>
  <c r="H8"/>
  <c r="F8"/>
  <c r="D8"/>
  <c r="H7"/>
  <c r="F7"/>
  <c r="D7"/>
  <c r="H6"/>
  <c r="F6"/>
  <c r="D6"/>
  <c r="H5"/>
  <c r="F5"/>
  <c r="D5"/>
  <c r="H4"/>
  <c r="F4"/>
  <c r="D4"/>
  <c r="H20" i="1"/>
  <c r="H21"/>
  <c r="H22"/>
  <c r="H23"/>
  <c r="H24"/>
  <c r="H25"/>
  <c r="H26"/>
  <c r="H27"/>
  <c r="H28"/>
  <c r="H19"/>
  <c r="F28"/>
  <c r="D28"/>
  <c r="C28"/>
  <c r="E28"/>
  <c r="G28"/>
  <c r="I28"/>
  <c r="J28"/>
  <c r="B28"/>
  <c r="F20"/>
  <c r="F21"/>
  <c r="F22"/>
  <c r="F23"/>
  <c r="F24"/>
  <c r="F25"/>
  <c r="F26"/>
  <c r="F27"/>
  <c r="F19"/>
  <c r="D20"/>
  <c r="D21"/>
  <c r="D22"/>
  <c r="D23"/>
  <c r="D24"/>
  <c r="D25"/>
  <c r="D26"/>
  <c r="D27"/>
  <c r="D19"/>
  <c r="H5"/>
  <c r="H6"/>
  <c r="H7"/>
  <c r="H8"/>
  <c r="H9"/>
  <c r="H10"/>
  <c r="H11"/>
  <c r="H12"/>
  <c r="H13"/>
  <c r="H14"/>
  <c r="H4"/>
  <c r="F5"/>
  <c r="F6"/>
  <c r="F7"/>
  <c r="F8"/>
  <c r="F9"/>
  <c r="F10"/>
  <c r="F11"/>
  <c r="F12"/>
  <c r="F13"/>
  <c r="F14"/>
  <c r="F4"/>
  <c r="D5"/>
  <c r="D6"/>
  <c r="D7"/>
  <c r="D8"/>
  <c r="D9"/>
  <c r="D10"/>
  <c r="D11"/>
  <c r="D12"/>
  <c r="D13"/>
  <c r="D14"/>
  <c r="D4"/>
  <c r="C15"/>
  <c r="D15" s="1"/>
  <c r="E15"/>
  <c r="F15" s="1"/>
  <c r="G15"/>
  <c r="I15"/>
  <c r="J15"/>
  <c r="B15"/>
  <c r="F10" i="7" l="1"/>
  <c r="F16"/>
  <c r="D10"/>
  <c r="D16"/>
  <c r="H15" i="1"/>
</calcChain>
</file>

<file path=xl/sharedStrings.xml><?xml version="1.0" encoding="utf-8"?>
<sst xmlns="http://schemas.openxmlformats.org/spreadsheetml/2006/main" count="1166" uniqueCount="227">
  <si>
    <t>สรุปผลการดำเนินการงบค่าเสื่อมจังหวัดลพบุรี ปีงบประมาณ 2560 (90%)</t>
  </si>
  <si>
    <t>ณ วันที่ 30 มีนาคม 2560</t>
  </si>
  <si>
    <t>งบค่าเสื่อม 90 %</t>
  </si>
  <si>
    <t>งบค่าเสื่อมที่ได้รับจัดสรร</t>
  </si>
  <si>
    <t>อยู่ระหว่างจัดทำSpec/จัดหา</t>
  </si>
  <si>
    <t>ร้อยละ</t>
  </si>
  <si>
    <t>ทำสัญญาเรียบร้อยแล้ว</t>
  </si>
  <si>
    <t>ตรวจรับเรียบร้อยแล้ว</t>
  </si>
  <si>
    <t>ยังไม่ได้ดำเนินการ</t>
  </si>
  <si>
    <t>เงินเหลือจ่าย</t>
  </si>
  <si>
    <t>หมายเหตุ</t>
  </si>
  <si>
    <t>รพ.พระนารายณ์ฯ</t>
  </si>
  <si>
    <t>รพ.บ้านหมี่</t>
  </si>
  <si>
    <t>รพ.พัฒนานิคม</t>
  </si>
  <si>
    <t>รพ.โคกสำโรง</t>
  </si>
  <si>
    <t>รพ.ชัยบาดาล</t>
  </si>
  <si>
    <t>รพ.ท่าวุ้ง</t>
  </si>
  <si>
    <t>รพ.ท่าหลวง</t>
  </si>
  <si>
    <t>รพ.สระโบสถ์</t>
  </si>
  <si>
    <t>รพ.โคกเจริญ</t>
  </si>
  <si>
    <t>รพ.ลำสนธิ</t>
  </si>
  <si>
    <t>รพ.หนองม่วง</t>
  </si>
  <si>
    <t>รวมทั้งหมด</t>
  </si>
  <si>
    <t>สรุปผลการดำเนินการงบค่าเสื่อมจังหวัดลพบุรี ปีงบประมาณ 2560 (10%)</t>
  </si>
  <si>
    <t>งบค่าเสื่อม 10 %</t>
  </si>
  <si>
    <t>รอ อปส. ขอนุมัติเปลี่ยนรายการ</t>
  </si>
  <si>
    <t>สรุปผลการดำเนินการงบค่าเสื่อมจังหวัดสิงห์บุรี ปีงบประมาณ 2560 (90%)</t>
  </si>
  <si>
    <t>รพ.สิงห์บุรี</t>
  </si>
  <si>
    <t>ไม่รายงาน</t>
  </si>
  <si>
    <t>รพ.อินทร์บุรี</t>
  </si>
  <si>
    <t>รพ.บางระจัน</t>
  </si>
  <si>
    <t>รพ.ค่ายบางระจัน</t>
  </si>
  <si>
    <t>รพ.พรหมบุรี</t>
  </si>
  <si>
    <t>รพ.ท่าช้าง</t>
  </si>
  <si>
    <t>สรุปผลการดำเนินการงบค่าเสื่อมจังหวัดสิงห์บุรี ปีงบประมาณ 2560 (10%)</t>
  </si>
  <si>
    <t>สรุปผลการดำเนินการงบค่าเสื่อมจังหวัดนนทบุรี ปีงบประมาณ 2560 (90%)</t>
  </si>
  <si>
    <t>รพ.พระนั่งเกล้า</t>
  </si>
  <si>
    <t>รพ.บางกรวย</t>
  </si>
  <si>
    <t>รพ.บางใหญ่</t>
  </si>
  <si>
    <t>รพ.บางบัวทอง</t>
  </si>
  <si>
    <t>รพ.ไทรน้อย</t>
  </si>
  <si>
    <t>รพ.ปากเกร็ด</t>
  </si>
  <si>
    <t>รพ.บางบัวทอง 2</t>
  </si>
  <si>
    <t>สรุปผลการดำเนินการงบค่าเสื่อมจังหวัดนนทบุรี ปีงบประมาณ 2560 (10%)</t>
  </si>
  <si>
    <t>สรุปผลการดำเนินการงบค่าเสื่อมจังหวัดอ่างทอง ปีงบประมาณ 2560 (90%)</t>
  </si>
  <si>
    <t>รพ.อ่างทอง</t>
  </si>
  <si>
    <t>รพ.วิเศษชัยชาญ</t>
  </si>
  <si>
    <t>รพ.โพธิ์ทอง</t>
  </si>
  <si>
    <t>ร.พ.ป่าโมก</t>
  </si>
  <si>
    <t>-</t>
  </si>
  <si>
    <t>รพ.แสวงหา</t>
  </si>
  <si>
    <t>รพ.ไชโย</t>
  </si>
  <si>
    <t>รพ.สามโก้</t>
  </si>
  <si>
    <t>สรุปผลการดำเนินการงบค่าเสื่อมจังหวัดอ่างทอง ปีงบประมาณ 2560 (10%)</t>
  </si>
  <si>
    <t>ข้อมูล ณ 30 มีค 60</t>
  </si>
  <si>
    <t>รพ.ป่าโมก</t>
  </si>
  <si>
    <t>สรุปผลการดำเนินการงบค่าเสื่อมจังหวัดปทุมธานี ปีงบประมาณ 2560 (90%)</t>
  </si>
  <si>
    <t>รพ.สต.หลักหก1 หมู่ที่ 07 ตำบลหลักหก</t>
  </si>
  <si>
    <t>รพ.สต.เฉลิมพระเกียรติฯ(ลาดสวาย) หมู่ที่ 06 ตำบลลาดสวาย</t>
  </si>
  <si>
    <t>รพ.ปทุมธานี</t>
  </si>
  <si>
    <t>รอใบเสนอราคา1รายการ</t>
  </si>
  <si>
    <t>รพ.คลองหลวง</t>
  </si>
  <si>
    <t>รพ.ธัญบุรี</t>
  </si>
  <si>
    <t>รพ.ประชาธิปัตย์</t>
  </si>
  <si>
    <t>รพ.หนองเสือ</t>
  </si>
  <si>
    <t>รพ.ลาดหลุมแก้ว</t>
  </si>
  <si>
    <t>รพ.ลำลูกกา</t>
  </si>
  <si>
    <t>รพ.สามโคก</t>
  </si>
  <si>
    <t>สรุปผลการดำเนินการงบค่าเสื่อมจังหวัดปทุมธานี ปีงบประมาณ 2560 (10%)</t>
  </si>
  <si>
    <t>รอใบเสนอราคา 1รายการ</t>
  </si>
  <si>
    <t xml:space="preserve">ณ วันที่ 12เมย2560   </t>
  </si>
  <si>
    <t>หน่วยบริการ</t>
  </si>
  <si>
    <t>รหัส</t>
  </si>
  <si>
    <t>หน่วยบริการย่อย</t>
  </si>
  <si>
    <t>ประเภท</t>
  </si>
  <si>
    <t>รายการ</t>
  </si>
  <si>
    <t>รายละเอียดเพิ่มเติม</t>
  </si>
  <si>
    <t>งบประมาณที่ได้รับการจัดสรร (UC)</t>
  </si>
  <si>
    <t>เงินสมทบ</t>
  </si>
  <si>
    <t>เงินคงเหลือ</t>
  </si>
  <si>
    <t>อยู่ระหว่างดำเนินการ</t>
  </si>
  <si>
    <t>เงินบำรุง</t>
  </si>
  <si>
    <t>เงินอื่นๆ</t>
  </si>
  <si>
    <t>UC</t>
  </si>
  <si>
    <t>สมทบ</t>
  </si>
  <si>
    <t>อยู่ระหว่างจัดทำ Spec.</t>
  </si>
  <si>
    <t>อยู่ระหว่างการจัดหา</t>
  </si>
  <si>
    <t>อยู่ระหว่างการทำสัญญา</t>
  </si>
  <si>
    <t>รพ.นครนายก</t>
  </si>
  <si>
    <t>10698</t>
  </si>
  <si>
    <t>ครุภัณฑ์</t>
  </si>
  <si>
    <t>เครื่องฟังเสียงหัวใจเด็กในครรภ์</t>
  </si>
  <si>
    <t/>
  </si>
  <si>
    <t>เครื่องติดตามการทำงานของหัวใจและสัญญาณชีพอัตโนมัติ</t>
  </si>
  <si>
    <t>เครื่องตรวจคลื่นไฟฟ้าหัวใจพร้อมวิเคราะห์ผล</t>
  </si>
  <si>
    <t>เครื่องวัดความเข้มข้นแก๊สออกซิเจน</t>
  </si>
  <si>
    <t>เตียงผู้ป่วยชนิดสองไก ราวสไลด์ พร้อมเบาะและเสาน้ำเกลือ</t>
  </si>
  <si>
    <t>เครื่องรักษาโรคตาต้อหินด้วยแสงเลเซอร์ 532 คลื่นสั้นพร้อม แยกเลเซอร์</t>
  </si>
  <si>
    <t>ตู้เย็นเก็บศพ ชนิดเก็บได้ 2 ศพ</t>
  </si>
  <si>
    <t>เครื่องส่องตรวจหลอดลม ชนิดแข็ง</t>
  </si>
  <si>
    <t>ตู้อบเด็กชนิดที่ควบคุมอุณหภูมิโดยการปรับเอาเอง</t>
  </si>
  <si>
    <t>ตู้อบไอร้อนสมุนไพร</t>
  </si>
  <si>
    <t>เครื่องชั่งน้ำหนัก</t>
  </si>
  <si>
    <t>เครื่องชั่ง210gx0.0001g แบบdigital</t>
  </si>
  <si>
    <t>เครื่องปั่นแยกสาร</t>
  </si>
  <si>
    <t>เครื่องปั่นแยกสารขนาดบรรจุหลอดปั่นได้ 24 หลอด</t>
  </si>
  <si>
    <t>เครื่องปั่นแยกสารขนาดบรรจุหลอดปั่นได้ 12 หลอด</t>
  </si>
  <si>
    <t>เครื่องชั่ง2100gx0.01g แบบdigital</t>
  </si>
  <si>
    <t>โคมไฟผ่าตัดเล็ก ขนาดไม่น้อยกว่า 60000 ลักซ์ ชนิดตั้งพื้น</t>
  </si>
  <si>
    <t>โคมไฟส่องตรวจภายใน</t>
  </si>
  <si>
    <t>เครื่องนึ่งฆ่าเชื้อ</t>
  </si>
  <si>
    <t>เครื่องนึ่งฆ่าเชื้อจุลินทรีย์ด้วยไอน้ำระบบอัตโนมัติขนาดไม่น้อยกว่า 50 ลิตร</t>
  </si>
  <si>
    <t>กล้องส่องตรวจและผ่าตัดในช่องท้องพร้อมระบบวีดีทัศน์</t>
  </si>
  <si>
    <t>เครื่องช่วยหายใจชนิดควบคุมด้วยปริมาตรและความดันเคลื่อนย้ายได้</t>
  </si>
  <si>
    <t>สิ่งก่อสร้าง</t>
  </si>
  <si>
    <t>ประตูชนิดและขนาดต่างๆ</t>
  </si>
  <si>
    <t>ประตูอัตโนมัติ</t>
  </si>
  <si>
    <t>รถเข็น</t>
  </si>
  <si>
    <t>ชนิดนอน</t>
  </si>
  <si>
    <t>รถเข็นทำการพยาบาลฉุกเฉิน</t>
  </si>
  <si>
    <t>เครื่องปั่นตกตะกอนของเม็ดเลือดแดง (เครื่องปั่นแยกเม็ดเลือดแดง) พร้อมเครื่องอ่านค่า</t>
  </si>
  <si>
    <t>ตู้นิรภัย</t>
  </si>
  <si>
    <t>เครื่องควบคุมการให้ยาและสารละลายอัตโนมัติ</t>
  </si>
  <si>
    <t>เครื่องควบคุมการให้สารอาหารทางหลอดเลือดดำชนิด 1 สาย</t>
  </si>
  <si>
    <t>รพ.ปากพลี</t>
  </si>
  <si>
    <t>10863</t>
  </si>
  <si>
    <t>เครื่องปั่นวัสดุอุดฟันอมัลกัม</t>
  </si>
  <si>
    <t>เตียงตรวจภายใน</t>
  </si>
  <si>
    <t>เครื่องพิมพ์Printer</t>
  </si>
  <si>
    <t>มาตรวัดแรงดันออกซิเจน</t>
  </si>
  <si>
    <t>รถเข็นใส่อุปกรณ์ทางการแพทย์</t>
  </si>
  <si>
    <t>รถเข็นถังแก๊สทางการแพทย์ทำด้วยเหล็ก (ขนาดเล็ก)</t>
  </si>
  <si>
    <t>โต๊ะวางเครื่องมือทางการแพทย์</t>
  </si>
  <si>
    <t>ชุดคอมพิวเตอร์เก็บสำรองข้อมูลความจุไม่น้อยกว่า 4.5tb</t>
  </si>
  <si>
    <t>ชุดเครื่องช่วยหายใจชนิดมือบีบ (สำหรับผู้ใหญ่) ทำด้วยซิลิโคน</t>
  </si>
  <si>
    <t>เครื่องกระตุ้นกล้ามเนื้อด้วยไฟฟ้าพร้อมอัลตราซาวด์</t>
  </si>
  <si>
    <t>เครื่องฉายแสงวัสดุอุดฟัน</t>
  </si>
  <si>
    <t>เครื่องชั่งน้ำหนักทารก</t>
  </si>
  <si>
    <t xml:space="preserve"> คอมพิวเตอร์ตั้งโต๊ะ</t>
  </si>
  <si>
    <t>เครื่องตรวจคลื่นหัวใจไฟฟ้าอัตโนมัติ</t>
  </si>
  <si>
    <t>เครื่องวัดความดันโลหิตชนิดตัวเลขไฟฟ้าแบบกระเป๋า</t>
  </si>
  <si>
    <t>เครื่องวัดความดันโลหิต (แบบตัวเลข)</t>
  </si>
  <si>
    <t>ชุดตรวจและรักษา หู คอ จมูก ประจำตึกผู้ป่วยนอก</t>
  </si>
  <si>
    <t>ระบบก๊าซทางการแพทย์</t>
  </si>
  <si>
    <t>รพ.บ้านนา</t>
  </si>
  <si>
    <t>10864</t>
  </si>
  <si>
    <t>รพ.สต.บ้านหนองรี หมู่ที่ 01 ตำบลบ้านพร้าว</t>
  </si>
  <si>
    <t>02410</t>
  </si>
  <si>
    <t>เครื่องสำรองกระแสไฟฟ้า(UPS)</t>
  </si>
  <si>
    <t>เครื่องวัดความดันโลหิตชนิดตั้งพื้นใช้ปรอท</t>
  </si>
  <si>
    <t>รพ.สต.บ้านทางกระบือ หมู่ที่ 11 ตำบลบ้านพร้าว</t>
  </si>
  <si>
    <t>02411</t>
  </si>
  <si>
    <t>เครื่องวัดความดันอัตโนมัติชนิดตั้งโต๊ะ</t>
  </si>
  <si>
    <t>รพ.สต.บ้านหนองคันจาม หมู่ที่ 01 ตำบลบ้านพริก</t>
  </si>
  <si>
    <t>02412</t>
  </si>
  <si>
    <t>รพ.สต.บ้านพริก หมู่ที่ 08 ตำบลบ้านพริก</t>
  </si>
  <si>
    <t>02413</t>
  </si>
  <si>
    <t>รพ.สต.บ้านไผ่ขวาง หมู่ที่ 03 ตำบลอาษา</t>
  </si>
  <si>
    <t>02414</t>
  </si>
  <si>
    <t>หลังคา</t>
  </si>
  <si>
    <t>ซ่อมแซมหลังคากันสาดด้านทิศใต้</t>
  </si>
  <si>
    <t>ซ่อมแซมหลังคาห้องน้ำ รพ.สต.</t>
  </si>
  <si>
    <t>รพ.สต.บ้านคลอง 30 หมู่ที่ 06 ตำบลทองหลาง</t>
  </si>
  <si>
    <t>02416</t>
  </si>
  <si>
    <t>รพ.สต.บ้านบางอ้อ หมู่ที่ 05 ตำบลบางอ้อ</t>
  </si>
  <si>
    <t>02417</t>
  </si>
  <si>
    <t>ซ่อมแซมหลังคาและฝ้าเพดาน</t>
  </si>
  <si>
    <t>เครื่องปั่นฮีมาโตคริท</t>
  </si>
  <si>
    <t>รพ.สต.บ้านแหลมไม้ย้อย หมู่ที่ 10 ตำบลพิกุลออก</t>
  </si>
  <si>
    <t>02418</t>
  </si>
  <si>
    <t>รพ.สต.บ้านกร่างประตูวัง หมู่ที่ 07 ตำบลป่าขะ</t>
  </si>
  <si>
    <t>02419</t>
  </si>
  <si>
    <t>รพ.สต.บ้านเขาเพิ่ม หมู่ที่ 01 ตำบลเขาเพิ่ม</t>
  </si>
  <si>
    <t>02420</t>
  </si>
  <si>
    <t>รพ.สต.บ้านเขาน้อย หมู่ที่ 05 ตำบลเขาเพิ่ม</t>
  </si>
  <si>
    <t>02421</t>
  </si>
  <si>
    <t>อาคารสำนักงาน</t>
  </si>
  <si>
    <t>ซ่อมแซมอาคาร รพ.สต. ทาสี ซ่อมฝ้าเพดาน ซ่อมประตู</t>
  </si>
  <si>
    <t>รพ.สต.บ้านละว้า หมู่ที่ 09 ตำบลศรีกะอาง</t>
  </si>
  <si>
    <t>02422</t>
  </si>
  <si>
    <t>รพ.สต.บ้านทองหลาง หมู่ที่ 02 ตำบลทองหลาง</t>
  </si>
  <si>
    <t>02415</t>
  </si>
  <si>
    <t>รพ.สต.บ้านกะเหรี่ยง หมู่ที่ 08 ตำบลเขาเพิ่ม</t>
  </si>
  <si>
    <t>10196</t>
  </si>
  <si>
    <t>รังสีวินิจฉัย / รังสีรักษา</t>
  </si>
  <si>
    <t>ซ่อมแซมห้องน้ำสำหรับผู้รับบริการบริเวณห้องชันสูตรโรคและรังสีวินิจฉัย</t>
  </si>
  <si>
    <t>ผู้ป่วยนอก</t>
  </si>
  <si>
    <t>ซ่อมแซมห้องน้ำผู้รับบริการจุดผู้ป่วยนอกและห้องคลอด</t>
  </si>
  <si>
    <t>อาคารแพทย์แผนไทย</t>
  </si>
  <si>
    <t>ซ่อมแซมอาคารแพทย์แผนไทย</t>
  </si>
  <si>
    <t>ส่งเสริมและฟื้นฟูสุขภาพ</t>
  </si>
  <si>
    <t>ซ่อมแซมห้องให้บริการผู้ป่วยงานจิตสังคม</t>
  </si>
  <si>
    <t>ท่อน้ำระบบแอร์คอนดิชั่นเนอร์</t>
  </si>
  <si>
    <t>ซ่อมแมระบบระบายอากาศบริเวณอาคารผุ้ป่วยอุบัติเหตุ-ฉุกเฉิน</t>
  </si>
  <si>
    <t>เครื่องปรับอากาศ</t>
  </si>
  <si>
    <t>ขนาดไม่ต่ำกว่า ๔๐๐๐๐ บีทึยู</t>
  </si>
  <si>
    <t>ขนาดไม่ต่ำกว่า 36000 บีทียู</t>
  </si>
  <si>
    <t>ขนาดไม่ต่ำกว่า ๒๔๐๐๐ บีทียู</t>
  </si>
  <si>
    <t>เครื่องพิมพ์ Multifunction ชนิดเลเซอร์ชนิด led สี</t>
  </si>
  <si>
    <t>คอมพิวเตอร์ตั้งโต๊ะ แบบ All in one</t>
  </si>
  <si>
    <t>เครื่องชั่งน้ำหนักและวัดส่วนสูง</t>
  </si>
  <si>
    <t>เครื่องปั่นตกตะกอน</t>
  </si>
  <si>
    <t>เครื่องอุ่นเชื้อ</t>
  </si>
  <si>
    <t>เครื่องอุ่นเชื้อสำหรับตรวจสอบขบวนการทำให้ปราศจากเชื้อด้วยไอน้ำ</t>
  </si>
  <si>
    <t>เครื่องอุ่นเชื้อสปอร์สำหรับเครื่องอบแก๊สเอทธิลีนออกไซด์</t>
  </si>
  <si>
    <t>รพ.องครักษ์</t>
  </si>
  <si>
    <t>10865</t>
  </si>
  <si>
    <t>ด้ามกรอ</t>
  </si>
  <si>
    <t>หัวกรอฟันความเร็วสูง</t>
  </si>
  <si>
    <t>เครื่องควบคุมการใช้สารละลายทางหลอดเลือด</t>
  </si>
  <si>
    <t>เครื่องวัดความดันอัตโนมัติสำหรับทารกแรกคลอด</t>
  </si>
  <si>
    <t>โรงจอดรถ / ซ่อมบำรุง</t>
  </si>
  <si>
    <t>รถเข็นของแบบตะกร้า 2 ชั้น ทำด้วยสเตนเลส</t>
  </si>
  <si>
    <t>เก้าอี้ชนิดและขนาดต่างๆ</t>
  </si>
  <si>
    <t>ตู้เหล็ก</t>
  </si>
  <si>
    <t>เครื่องชั่งน้ำหนัก มีที่วัดส่วนสูง ชนิดไฟฟ้า แบบแสดงตัวเลข</t>
  </si>
  <si>
    <t>เตียงผู้ป่วยชนิดปรับระดับได้</t>
  </si>
  <si>
    <t>เครื่องวัดกำลังกล้ามเนื้อหลังและขา</t>
  </si>
  <si>
    <t>เครื่องขูดหินปูนไฟฟ้า</t>
  </si>
  <si>
    <t>เครื่องฉายแสงอุดฟัน</t>
  </si>
  <si>
    <t>ชุดเครื่องช่วยหายใจชนิดใช้มือบีบ</t>
  </si>
  <si>
    <t>รถเข็นชนิดนั่ง มีพนักพิงพับได้</t>
  </si>
  <si>
    <t>เครื่องตรวจการได้ยิน</t>
  </si>
  <si>
    <t xml:space="preserve"> รถจักรยานยนต์ ขนาด 120 ซีซี</t>
  </si>
  <si>
    <t>โปรแกรมคอมพิวเตอร์หรือซอฟแวร์</t>
  </si>
  <si>
    <t>ชุดคอมพิวเตอร์สำหรับผู้ใช้งานจอไม่น้อยกว่า 18 นิ้ว</t>
  </si>
  <si>
    <t>สรุปผลการดำเนินการงบค่าเสื่อมจังหวัดนครนายก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</si>
</sst>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</numFmts>
  <fonts count="5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</font>
    <font>
      <sz val="10"/>
      <name val="Arial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 New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color theme="1"/>
      <name val="Tahoma"/>
      <family val="2"/>
    </font>
    <font>
      <b/>
      <sz val="11"/>
      <color indexed="63"/>
      <name val="Tahoma"/>
      <family val="2"/>
      <charset val="222"/>
    </font>
    <font>
      <sz val="12"/>
      <name val="Times New Roman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theme="1"/>
      <name val="TH SarabunPSK"/>
      <family val="2"/>
      <charset val="222"/>
    </font>
    <font>
      <sz val="14"/>
      <name val="Angsana New"/>
      <charset val="222"/>
    </font>
    <font>
      <sz val="16"/>
      <color indexed="8"/>
      <name val="TH SarabunPSK"/>
      <family val="2"/>
      <charset val="222"/>
    </font>
    <font>
      <sz val="14"/>
      <name val="TH SarabunPSK"/>
      <family val="2"/>
    </font>
    <font>
      <sz val="10"/>
      <color indexed="64"/>
      <name val="Arial"/>
      <family val="2"/>
    </font>
    <font>
      <sz val="12"/>
      <name val="Times New Roman"/>
      <family val="1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4"/>
      <name val="TH SarabunIT๙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b/>
      <sz val="14"/>
      <color indexed="0"/>
      <name val="Lucida Grande"/>
    </font>
    <font>
      <sz val="14"/>
      <color indexed="8"/>
      <name val="TH SarabunPSK"/>
      <family val="2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b/>
      <sz val="14"/>
      <color indexed="8"/>
      <name val="TH SarabunPSK"/>
      <family val="2"/>
    </font>
    <font>
      <sz val="14"/>
      <color rgb="FFFF0000"/>
      <name val="TH SarabunPSK"/>
      <family val="2"/>
    </font>
    <font>
      <sz val="14"/>
      <color rgb="FF222222"/>
      <name val="TH SarabunPSK"/>
      <family val="2"/>
    </font>
    <font>
      <sz val="14"/>
      <color theme="1"/>
      <name val="Tahoma"/>
      <family val="2"/>
      <charset val="222"/>
      <scheme val="minor"/>
    </font>
    <font>
      <b/>
      <sz val="20"/>
      <color theme="1"/>
      <name val="TH SarabunPSK"/>
      <family val="2"/>
    </font>
    <font>
      <sz val="16"/>
      <name val="Angsana New"/>
      <family val="1"/>
    </font>
    <font>
      <sz val="10"/>
      <color theme="1"/>
      <name val="Tahoma"/>
      <family val="2"/>
      <charset val="222"/>
      <scheme val="minor"/>
    </font>
    <font>
      <b/>
      <sz val="14"/>
      <color indexed="8"/>
      <name val="Angsana New"/>
    </font>
    <font>
      <sz val="14"/>
      <color indexed="8"/>
      <name val="Angsana New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57">
    <xf numFmtId="0" fontId="0" fillId="0" borderId="0"/>
    <xf numFmtId="43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2" applyNumberFormat="0" applyAlignment="0" applyProtection="0"/>
    <xf numFmtId="0" fontId="10" fillId="22" borderId="3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8" borderId="2" applyNumberFormat="0" applyAlignment="0" applyProtection="0"/>
    <xf numFmtId="0" fontId="19" fillId="0" borderId="7" applyNumberFormat="0" applyFill="0" applyAlignment="0" applyProtection="0"/>
    <xf numFmtId="0" fontId="20" fillId="23" borderId="0" applyNumberFormat="0" applyBorder="0" applyAlignment="0" applyProtection="0"/>
    <xf numFmtId="0" fontId="1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" fillId="0" borderId="0"/>
    <xf numFmtId="0" fontId="6" fillId="24" borderId="8" applyNumberFormat="0" applyFont="0" applyAlignment="0" applyProtection="0"/>
    <xf numFmtId="0" fontId="22" fillId="21" borderId="9" applyNumberFormat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23" fillId="0" borderId="0"/>
    <xf numFmtId="0" fontId="2" fillId="0" borderId="0"/>
    <xf numFmtId="0" fontId="27" fillId="0" borderId="0"/>
    <xf numFmtId="0" fontId="28" fillId="0" borderId="0"/>
    <xf numFmtId="43" fontId="29" fillId="0" borderId="0" applyFont="0" applyFill="0" applyBorder="0" applyAlignment="0" applyProtection="0"/>
    <xf numFmtId="0" fontId="11" fillId="0" borderId="0"/>
    <xf numFmtId="0" fontId="11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187" fontId="2" fillId="0" borderId="0" applyFont="0" applyFill="0" applyBorder="0" applyAlignment="0" applyProtection="0"/>
    <xf numFmtId="0" fontId="31" fillId="0" borderId="0"/>
    <xf numFmtId="0" fontId="17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32" fillId="0" borderId="0"/>
    <xf numFmtId="18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187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41" fillId="0" borderId="0"/>
    <xf numFmtId="0" fontId="42" fillId="0" borderId="0"/>
    <xf numFmtId="0" fontId="1" fillId="0" borderId="0"/>
    <xf numFmtId="0" fontId="33" fillId="0" borderId="0"/>
    <xf numFmtId="0" fontId="1" fillId="0" borderId="0"/>
    <xf numFmtId="0" fontId="23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1" fillId="0" borderId="0"/>
    <xf numFmtId="0" fontId="34" fillId="0" borderId="0" applyNumberFormat="0" applyFont="0" applyBorder="0" applyProtection="0"/>
    <xf numFmtId="0" fontId="34" fillId="0" borderId="0"/>
    <xf numFmtId="0" fontId="37" fillId="0" borderId="0"/>
    <xf numFmtId="0" fontId="11" fillId="0" borderId="0"/>
    <xf numFmtId="0" fontId="31" fillId="0" borderId="0"/>
    <xf numFmtId="0" fontId="41" fillId="0" borderId="0"/>
    <xf numFmtId="0" fontId="33" fillId="0" borderId="0"/>
    <xf numFmtId="0" fontId="41" fillId="0" borderId="0"/>
    <xf numFmtId="0" fontId="35" fillId="0" borderId="0"/>
    <xf numFmtId="0" fontId="3" fillId="0" borderId="0"/>
    <xf numFmtId="0" fontId="42" fillId="0" borderId="0"/>
    <xf numFmtId="0" fontId="42" fillId="0" borderId="0"/>
    <xf numFmtId="0" fontId="1" fillId="0" borderId="0"/>
    <xf numFmtId="0" fontId="3" fillId="0" borderId="0"/>
    <xf numFmtId="0" fontId="38" fillId="0" borderId="0"/>
    <xf numFmtId="0" fontId="3" fillId="0" borderId="0"/>
    <xf numFmtId="0" fontId="35" fillId="0" borderId="0"/>
    <xf numFmtId="0" fontId="1" fillId="0" borderId="0"/>
    <xf numFmtId="0" fontId="35" fillId="0" borderId="0"/>
    <xf numFmtId="0" fontId="3" fillId="0" borderId="0"/>
    <xf numFmtId="0" fontId="41" fillId="0" borderId="0"/>
    <xf numFmtId="0" fontId="3" fillId="24" borderId="8" applyNumberFormat="0" applyFont="0" applyAlignment="0" applyProtection="0"/>
    <xf numFmtId="9" fontId="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3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3" fillId="0" borderId="0" applyFont="0" applyFill="0" applyBorder="0" applyAlignment="0" applyProtection="0"/>
    <xf numFmtId="189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1" fillId="0" borderId="0"/>
    <xf numFmtId="0" fontId="1" fillId="0" borderId="0"/>
    <xf numFmtId="0" fontId="41" fillId="0" borderId="0"/>
    <xf numFmtId="0" fontId="3" fillId="0" borderId="0"/>
    <xf numFmtId="0" fontId="37" fillId="0" borderId="0"/>
    <xf numFmtId="0" fontId="3" fillId="0" borderId="0"/>
    <xf numFmtId="0" fontId="11" fillId="0" borderId="0"/>
    <xf numFmtId="0" fontId="3" fillId="0" borderId="0"/>
    <xf numFmtId="0" fontId="35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6" fillId="0" borderId="0"/>
    <xf numFmtId="0" fontId="33" fillId="0" borderId="0"/>
    <xf numFmtId="0" fontId="3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1" fillId="0" borderId="0"/>
    <xf numFmtId="0" fontId="3" fillId="0" borderId="0"/>
    <xf numFmtId="0" fontId="34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7" fillId="0" borderId="0"/>
    <xf numFmtId="0" fontId="11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7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3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40" fillId="0" borderId="0"/>
    <xf numFmtId="0" fontId="2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 applyFill="0"/>
    <xf numFmtId="0" fontId="6" fillId="0" borderId="0"/>
    <xf numFmtId="0" fontId="1" fillId="0" borderId="0"/>
    <xf numFmtId="0" fontId="3" fillId="0" borderId="0"/>
    <xf numFmtId="0" fontId="3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3" fillId="0" borderId="0"/>
    <xf numFmtId="0" fontId="23" fillId="0" borderId="0"/>
    <xf numFmtId="0" fontId="6" fillId="0" borderId="0"/>
    <xf numFmtId="0" fontId="6" fillId="24" borderId="14" applyNumberFormat="0" applyFont="0" applyAlignment="0" applyProtection="0"/>
  </cellStyleXfs>
  <cellXfs count="107">
    <xf numFmtId="0" fontId="0" fillId="0" borderId="0" xfId="0"/>
    <xf numFmtId="0" fontId="4" fillId="0" borderId="0" xfId="0" applyFont="1"/>
    <xf numFmtId="0" fontId="30" fillId="0" borderId="0" xfId="151" applyFont="1"/>
    <xf numFmtId="0" fontId="43" fillId="0" borderId="0" xfId="151" applyFont="1" applyBorder="1" applyAlignment="1" applyProtection="1">
      <alignment horizontal="left" vertical="center"/>
    </xf>
    <xf numFmtId="0" fontId="5" fillId="0" borderId="0" xfId="151" applyFont="1" applyBorder="1" applyAlignment="1" applyProtection="1">
      <alignment horizontal="left" vertical="center"/>
    </xf>
    <xf numFmtId="0" fontId="40" fillId="2" borderId="17" xfId="151" applyFont="1" applyFill="1" applyBorder="1" applyAlignment="1" applyProtection="1">
      <alignment horizontal="left" vertical="center" wrapText="1"/>
    </xf>
    <xf numFmtId="43" fontId="40" fillId="2" borderId="11" xfId="1" applyFont="1" applyFill="1" applyBorder="1" applyAlignment="1" applyProtection="1">
      <alignment horizontal="right" vertical="center" wrapText="1"/>
    </xf>
    <xf numFmtId="43" fontId="40" fillId="2" borderId="17" xfId="1" applyFont="1" applyFill="1" applyBorder="1" applyAlignment="1" applyProtection="1">
      <alignment horizontal="right" vertical="center" wrapText="1"/>
    </xf>
    <xf numFmtId="43" fontId="40" fillId="2" borderId="12" xfId="1" applyFont="1" applyFill="1" applyBorder="1" applyAlignment="1" applyProtection="1">
      <alignment horizontal="right" vertical="center" wrapText="1"/>
    </xf>
    <xf numFmtId="43" fontId="40" fillId="2" borderId="15" xfId="1" applyFont="1" applyFill="1" applyBorder="1" applyAlignment="1" applyProtection="1">
      <alignment horizontal="right" vertical="center" wrapText="1"/>
    </xf>
    <xf numFmtId="43" fontId="30" fillId="2" borderId="0" xfId="1" applyFont="1" applyFill="1" applyAlignment="1">
      <alignment horizontal="right"/>
    </xf>
    <xf numFmtId="0" fontId="40" fillId="0" borderId="17" xfId="151" applyFont="1" applyBorder="1" applyAlignment="1" applyProtection="1">
      <alignment horizontal="left" vertical="center" wrapText="1"/>
    </xf>
    <xf numFmtId="43" fontId="40" fillId="0" borderId="17" xfId="1" applyFont="1" applyBorder="1" applyAlignment="1" applyProtection="1">
      <alignment horizontal="right" vertical="center" wrapText="1"/>
    </xf>
    <xf numFmtId="43" fontId="44" fillId="0" borderId="17" xfId="1" applyFont="1" applyBorder="1" applyAlignment="1" applyProtection="1">
      <alignment horizontal="right" vertical="center" wrapText="1"/>
    </xf>
    <xf numFmtId="43" fontId="40" fillId="0" borderId="15" xfId="1" applyFont="1" applyBorder="1" applyAlignment="1" applyProtection="1">
      <alignment horizontal="right" vertical="center" wrapText="1"/>
    </xf>
    <xf numFmtId="0" fontId="40" fillId="0" borderId="17" xfId="151" applyFont="1" applyBorder="1" applyAlignment="1" applyProtection="1">
      <alignment horizontal="center" vertical="center" wrapText="1"/>
    </xf>
    <xf numFmtId="43" fontId="40" fillId="0" borderId="16" xfId="1" applyFont="1" applyBorder="1" applyAlignment="1" applyProtection="1">
      <alignment horizontal="right" vertical="center" wrapText="1"/>
    </xf>
    <xf numFmtId="43" fontId="44" fillId="0" borderId="16" xfId="1" applyFont="1" applyBorder="1" applyAlignment="1" applyProtection="1">
      <alignment horizontal="right" vertical="center" wrapText="1"/>
    </xf>
    <xf numFmtId="0" fontId="4" fillId="0" borderId="0" xfId="151" applyFont="1" applyAlignment="1">
      <alignment horizontal="right"/>
    </xf>
    <xf numFmtId="0" fontId="40" fillId="0" borderId="1" xfId="151" applyFont="1" applyBorder="1" applyAlignment="1" applyProtection="1">
      <alignment horizontal="left" vertical="center" wrapText="1"/>
    </xf>
    <xf numFmtId="43" fontId="40" fillId="0" borderId="1" xfId="1" applyFont="1" applyBorder="1" applyAlignment="1" applyProtection="1">
      <alignment horizontal="right" vertical="center" wrapText="1"/>
    </xf>
    <xf numFmtId="43" fontId="45" fillId="25" borderId="1" xfId="1" applyFont="1" applyFill="1" applyBorder="1" applyAlignment="1">
      <alignment horizontal="right" vertical="center" wrapText="1"/>
    </xf>
    <xf numFmtId="0" fontId="40" fillId="0" borderId="11" xfId="151" applyFont="1" applyBorder="1" applyAlignment="1" applyProtection="1">
      <alignment horizontal="left" vertical="center" wrapText="1"/>
    </xf>
    <xf numFmtId="43" fontId="40" fillId="0" borderId="11" xfId="1" applyFont="1" applyBorder="1" applyAlignment="1" applyProtection="1">
      <alignment horizontal="right" vertical="center" wrapText="1"/>
    </xf>
    <xf numFmtId="43" fontId="44" fillId="0" borderId="11" xfId="1" applyFont="1" applyBorder="1" applyAlignment="1" applyProtection="1">
      <alignment horizontal="right" vertical="center" wrapText="1"/>
    </xf>
    <xf numFmtId="0" fontId="30" fillId="2" borderId="0" xfId="151" applyFont="1" applyFill="1"/>
    <xf numFmtId="4" fontId="30" fillId="2" borderId="1" xfId="151" applyNumberFormat="1" applyFont="1" applyFill="1" applyBorder="1"/>
    <xf numFmtId="4" fontId="30" fillId="2" borderId="1" xfId="151" applyNumberFormat="1" applyFont="1" applyFill="1" applyBorder="1" applyAlignment="1">
      <alignment vertical="top" wrapText="1"/>
    </xf>
    <xf numFmtId="4" fontId="30" fillId="2" borderId="0" xfId="151" applyNumberFormat="1" applyFont="1" applyFill="1"/>
    <xf numFmtId="43" fontId="44" fillId="25" borderId="1" xfId="1" applyFont="1" applyFill="1" applyBorder="1" applyAlignment="1">
      <alignment horizontal="right" vertical="center" wrapText="1"/>
    </xf>
    <xf numFmtId="0" fontId="46" fillId="0" borderId="0" xfId="0" applyFont="1"/>
    <xf numFmtId="0" fontId="40" fillId="0" borderId="0" xfId="151" applyFont="1" applyBorder="1" applyAlignment="1" applyProtection="1">
      <alignment horizontal="left" vertical="center"/>
    </xf>
    <xf numFmtId="0" fontId="40" fillId="0" borderId="15" xfId="151" applyFont="1" applyBorder="1" applyAlignment="1" applyProtection="1">
      <alignment horizontal="center" vertical="center" wrapText="1"/>
    </xf>
    <xf numFmtId="0" fontId="40" fillId="0" borderId="1" xfId="151" applyFont="1" applyBorder="1" applyAlignment="1" applyProtection="1">
      <alignment horizontal="center" vertical="center" wrapText="1"/>
    </xf>
    <xf numFmtId="0" fontId="40" fillId="0" borderId="16" xfId="151" applyFont="1" applyBorder="1" applyAlignment="1" applyProtection="1">
      <alignment horizontal="center" vertical="center" wrapText="1"/>
    </xf>
    <xf numFmtId="0" fontId="40" fillId="0" borderId="13" xfId="151" applyFont="1" applyBorder="1" applyAlignment="1" applyProtection="1">
      <alignment horizontal="center" vertical="center" wrapText="1"/>
    </xf>
    <xf numFmtId="0" fontId="30" fillId="2" borderId="1" xfId="151" applyFont="1" applyFill="1" applyBorder="1" applyAlignment="1">
      <alignment horizontal="center" vertical="center"/>
    </xf>
    <xf numFmtId="2" fontId="30" fillId="0" borderId="0" xfId="151" applyNumberFormat="1" applyFont="1" applyBorder="1" applyAlignment="1">
      <alignment horizontal="center"/>
    </xf>
    <xf numFmtId="2" fontId="44" fillId="0" borderId="0" xfId="151" applyNumberFormat="1" applyFont="1" applyBorder="1" applyAlignment="1">
      <alignment horizontal="center"/>
    </xf>
    <xf numFmtId="0" fontId="40" fillId="0" borderId="18" xfId="151" applyFont="1" applyBorder="1" applyAlignment="1" applyProtection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3" fontId="30" fillId="2" borderId="11" xfId="1" applyFont="1" applyFill="1" applyBorder="1" applyAlignment="1" applyProtection="1">
      <alignment horizontal="right" vertical="center" wrapText="1"/>
    </xf>
    <xf numFmtId="43" fontId="30" fillId="2" borderId="17" xfId="1" applyFont="1" applyFill="1" applyBorder="1" applyAlignment="1" applyProtection="1">
      <alignment horizontal="right" vertical="center" wrapText="1"/>
    </xf>
    <xf numFmtId="43" fontId="30" fillId="0" borderId="17" xfId="1" applyFont="1" applyBorder="1" applyAlignment="1" applyProtection="1">
      <alignment horizontal="right" vertical="center" wrapText="1"/>
    </xf>
    <xf numFmtId="0" fontId="40" fillId="0" borderId="16" xfId="151" applyFont="1" applyBorder="1" applyAlignment="1" applyProtection="1">
      <alignment horizontal="left" vertical="center" wrapText="1"/>
    </xf>
    <xf numFmtId="4" fontId="30" fillId="2" borderId="19" xfId="151" applyNumberFormat="1" applyFont="1" applyFill="1" applyBorder="1"/>
    <xf numFmtId="0" fontId="30" fillId="0" borderId="16" xfId="151" applyFont="1" applyBorder="1" applyAlignment="1" applyProtection="1">
      <alignment horizontal="center" vertical="center" wrapText="1"/>
    </xf>
    <xf numFmtId="4" fontId="44" fillId="2" borderId="1" xfId="151" applyNumberFormat="1" applyFont="1" applyFill="1" applyBorder="1" applyAlignment="1">
      <alignment horizontal="center" vertical="center"/>
    </xf>
    <xf numFmtId="43" fontId="40" fillId="2" borderId="1" xfId="1" applyFont="1" applyFill="1" applyBorder="1" applyAlignment="1" applyProtection="1">
      <alignment horizontal="right" vertical="center" wrapText="1"/>
    </xf>
    <xf numFmtId="43" fontId="40" fillId="2" borderId="20" xfId="1" applyFont="1" applyFill="1" applyBorder="1" applyAlignment="1" applyProtection="1">
      <alignment horizontal="right" vertical="center" wrapText="1"/>
    </xf>
    <xf numFmtId="0" fontId="40" fillId="2" borderId="1" xfId="151" applyFont="1" applyFill="1" applyBorder="1" applyAlignment="1" applyProtection="1">
      <alignment horizontal="left" vertical="center" wrapText="1"/>
    </xf>
    <xf numFmtId="43" fontId="40" fillId="2" borderId="1" xfId="1" applyNumberFormat="1" applyFont="1" applyFill="1" applyBorder="1" applyAlignment="1" applyProtection="1">
      <alignment horizontal="right" vertical="center" wrapText="1"/>
    </xf>
    <xf numFmtId="187" fontId="30" fillId="2" borderId="1" xfId="151" applyNumberFormat="1" applyFont="1" applyFill="1" applyBorder="1" applyAlignment="1">
      <alignment horizontal="center" vertical="center"/>
    </xf>
    <xf numFmtId="43" fontId="40" fillId="2" borderId="17" xfId="1" quotePrefix="1" applyFont="1" applyFill="1" applyBorder="1" applyAlignment="1" applyProtection="1">
      <alignment horizontal="center" vertical="center" wrapText="1"/>
    </xf>
    <xf numFmtId="0" fontId="44" fillId="2" borderId="17" xfId="151" applyFont="1" applyFill="1" applyBorder="1" applyAlignment="1" applyProtection="1">
      <alignment horizontal="left" vertical="center" wrapText="1"/>
    </xf>
    <xf numFmtId="43" fontId="44" fillId="2" borderId="11" xfId="1" applyFont="1" applyFill="1" applyBorder="1" applyAlignment="1" applyProtection="1">
      <alignment horizontal="right" vertical="center" wrapText="1"/>
    </xf>
    <xf numFmtId="43" fontId="44" fillId="2" borderId="17" xfId="1" applyFont="1" applyFill="1" applyBorder="1" applyAlignment="1" applyProtection="1">
      <alignment horizontal="right" vertical="center" wrapText="1"/>
    </xf>
    <xf numFmtId="43" fontId="44" fillId="2" borderId="12" xfId="1" applyFont="1" applyFill="1" applyBorder="1" applyAlignment="1" applyProtection="1">
      <alignment horizontal="right" vertical="center" wrapText="1"/>
    </xf>
    <xf numFmtId="4" fontId="44" fillId="2" borderId="1" xfId="151" applyNumberFormat="1" applyFont="1" applyFill="1" applyBorder="1"/>
    <xf numFmtId="0" fontId="30" fillId="0" borderId="1" xfId="151" applyFont="1" applyBorder="1" applyAlignment="1" applyProtection="1">
      <alignment horizontal="center" vertical="center" wrapText="1"/>
    </xf>
    <xf numFmtId="0" fontId="30" fillId="0" borderId="15" xfId="151" applyFont="1" applyBorder="1" applyAlignment="1" applyProtection="1">
      <alignment horizontal="center" vertical="center" wrapText="1"/>
    </xf>
    <xf numFmtId="0" fontId="30" fillId="0" borderId="18" xfId="151" applyFont="1" applyBorder="1" applyAlignment="1" applyProtection="1">
      <alignment horizontal="center" vertical="center" wrapText="1"/>
    </xf>
    <xf numFmtId="0" fontId="30" fillId="0" borderId="1" xfId="151" applyFont="1" applyBorder="1" applyAlignment="1" applyProtection="1">
      <alignment horizontal="left" vertical="center" wrapText="1"/>
    </xf>
    <xf numFmtId="43" fontId="30" fillId="0" borderId="1" xfId="1" applyFont="1" applyBorder="1" applyAlignment="1" applyProtection="1">
      <alignment horizontal="right" vertical="center" wrapText="1"/>
    </xf>
    <xf numFmtId="43" fontId="30" fillId="25" borderId="1" xfId="1" applyFont="1" applyFill="1" applyBorder="1" applyAlignment="1">
      <alignment horizontal="right" vertical="center" wrapText="1"/>
    </xf>
    <xf numFmtId="0" fontId="30" fillId="0" borderId="17" xfId="151" applyFont="1" applyBorder="1" applyAlignment="1" applyProtection="1">
      <alignment horizontal="left" vertical="center" wrapText="1"/>
    </xf>
    <xf numFmtId="0" fontId="30" fillId="0" borderId="16" xfId="151" applyFont="1" applyBorder="1" applyAlignment="1" applyProtection="1">
      <alignment horizontal="left" vertical="center" wrapText="1"/>
    </xf>
    <xf numFmtId="43" fontId="30" fillId="0" borderId="16" xfId="1" applyFont="1" applyBorder="1" applyAlignment="1" applyProtection="1">
      <alignment horizontal="right" vertical="center" wrapText="1"/>
    </xf>
    <xf numFmtId="0" fontId="47" fillId="0" borderId="0" xfId="151" applyFont="1" applyBorder="1" applyAlignment="1" applyProtection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187" fontId="48" fillId="26" borderId="1" xfId="117" applyFont="1" applyFill="1" applyBorder="1" applyAlignment="1">
      <alignment horizontal="left" vertical="center"/>
    </xf>
    <xf numFmtId="43" fontId="40" fillId="26" borderId="17" xfId="1" applyFont="1" applyFill="1" applyBorder="1" applyAlignment="1" applyProtection="1">
      <alignment horizontal="right" vertical="center" wrapText="1"/>
    </xf>
    <xf numFmtId="0" fontId="48" fillId="0" borderId="19" xfId="0" applyFont="1" applyFill="1" applyBorder="1" applyAlignment="1">
      <alignment horizontal="left"/>
    </xf>
    <xf numFmtId="187" fontId="48" fillId="26" borderId="19" xfId="117" applyFont="1" applyFill="1" applyBorder="1" applyAlignment="1">
      <alignment horizontal="left"/>
    </xf>
    <xf numFmtId="43" fontId="40" fillId="0" borderId="16" xfId="1" applyFont="1" applyFill="1" applyBorder="1" applyAlignment="1" applyProtection="1">
      <alignment horizontal="right" vertical="center" wrapText="1"/>
    </xf>
    <xf numFmtId="43" fontId="40" fillId="26" borderId="16" xfId="1" applyFont="1" applyFill="1" applyBorder="1" applyAlignment="1" applyProtection="1">
      <alignment horizontal="right" vertical="center" wrapText="1"/>
    </xf>
    <xf numFmtId="43" fontId="30" fillId="0" borderId="16" xfId="1" applyFont="1" applyFill="1" applyBorder="1" applyAlignment="1" applyProtection="1">
      <alignment horizontal="right" vertical="center" wrapText="1"/>
    </xf>
    <xf numFmtId="43" fontId="40" fillId="0" borderId="21" xfId="1" applyFont="1" applyFill="1" applyBorder="1" applyAlignment="1" applyProtection="1">
      <alignment horizontal="right" vertical="center" wrapText="1"/>
    </xf>
    <xf numFmtId="4" fontId="30" fillId="0" borderId="19" xfId="151" applyNumberFormat="1" applyFont="1" applyFill="1" applyBorder="1" applyAlignment="1">
      <alignment wrapText="1"/>
    </xf>
    <xf numFmtId="43" fontId="46" fillId="0" borderId="0" xfId="0" applyNumberFormat="1" applyFont="1" applyFill="1"/>
    <xf numFmtId="0" fontId="46" fillId="0" borderId="0" xfId="0" applyFont="1" applyFill="1"/>
    <xf numFmtId="0" fontId="48" fillId="0" borderId="1" xfId="0" applyFont="1" applyFill="1" applyBorder="1" applyAlignment="1">
      <alignment horizontal="left"/>
    </xf>
    <xf numFmtId="187" fontId="48" fillId="26" borderId="1" xfId="117" applyFont="1" applyFill="1" applyBorder="1" applyAlignment="1">
      <alignment horizontal="left"/>
    </xf>
    <xf numFmtId="43" fontId="40" fillId="26" borderId="1" xfId="1" applyFont="1" applyFill="1" applyBorder="1" applyAlignment="1" applyProtection="1">
      <alignment horizontal="right" vertical="center" wrapText="1"/>
    </xf>
    <xf numFmtId="43" fontId="30" fillId="2" borderId="1" xfId="1" applyFont="1" applyFill="1" applyBorder="1" applyAlignment="1" applyProtection="1">
      <alignment horizontal="right" vertical="center" wrapText="1"/>
    </xf>
    <xf numFmtId="0" fontId="48" fillId="0" borderId="22" xfId="0" applyFont="1" applyFill="1" applyBorder="1" applyAlignment="1">
      <alignment horizontal="left"/>
    </xf>
    <xf numFmtId="187" fontId="48" fillId="26" borderId="22" xfId="117" applyFont="1" applyFill="1" applyBorder="1" applyAlignment="1">
      <alignment horizontal="left"/>
    </xf>
    <xf numFmtId="43" fontId="40" fillId="26" borderId="11" xfId="1" applyFont="1" applyFill="1" applyBorder="1" applyAlignment="1" applyProtection="1">
      <alignment horizontal="right" vertical="center" wrapText="1"/>
    </xf>
    <xf numFmtId="4" fontId="30" fillId="2" borderId="22" xfId="151" applyNumberFormat="1" applyFont="1" applyFill="1" applyBorder="1"/>
    <xf numFmtId="43" fontId="46" fillId="0" borderId="0" xfId="0" applyNumberFormat="1" applyFont="1"/>
    <xf numFmtId="4" fontId="30" fillId="2" borderId="1" xfId="151" applyNumberFormat="1" applyFont="1" applyFill="1" applyBorder="1" applyAlignment="1">
      <alignment wrapText="1"/>
    </xf>
    <xf numFmtId="0" fontId="40" fillId="0" borderId="19" xfId="151" applyFont="1" applyBorder="1" applyAlignment="1" applyProtection="1">
      <alignment horizontal="center" vertical="center" wrapText="1"/>
    </xf>
    <xf numFmtId="0" fontId="40" fillId="0" borderId="23" xfId="151" applyFont="1" applyBorder="1" applyAlignment="1" applyProtection="1">
      <alignment horizontal="center" vertical="center" wrapText="1"/>
    </xf>
    <xf numFmtId="0" fontId="30" fillId="2" borderId="19" xfId="151" applyFont="1" applyFill="1" applyBorder="1" applyAlignment="1">
      <alignment horizontal="center" vertical="center"/>
    </xf>
    <xf numFmtId="43" fontId="40" fillId="26" borderId="24" xfId="1" applyFont="1" applyFill="1" applyBorder="1" applyAlignment="1" applyProtection="1">
      <alignment horizontal="right" vertical="center" wrapText="1"/>
    </xf>
    <xf numFmtId="43" fontId="40" fillId="0" borderId="25" xfId="1" applyFont="1" applyBorder="1" applyAlignment="1" applyProtection="1">
      <alignment horizontal="right" vertical="center" wrapText="1"/>
    </xf>
    <xf numFmtId="43" fontId="45" fillId="26" borderId="1" xfId="1" applyFont="1" applyFill="1" applyBorder="1" applyAlignment="1">
      <alignment horizontal="right" vertical="center" wrapText="1"/>
    </xf>
    <xf numFmtId="43" fontId="44" fillId="0" borderId="25" xfId="1" applyFont="1" applyBorder="1" applyAlignment="1" applyProtection="1">
      <alignment horizontal="right" vertical="center" wrapText="1"/>
    </xf>
    <xf numFmtId="43" fontId="45" fillId="26" borderId="22" xfId="1" applyFont="1" applyFill="1" applyBorder="1" applyAlignment="1">
      <alignment horizontal="right" vertical="center" wrapText="1"/>
    </xf>
    <xf numFmtId="43" fontId="4" fillId="0" borderId="17" xfId="1" applyFont="1" applyBorder="1" applyAlignment="1" applyProtection="1">
      <alignment horizontal="right" vertical="center" wrapText="1"/>
    </xf>
    <xf numFmtId="43" fontId="49" fillId="0" borderId="0" xfId="0" applyNumberFormat="1" applyFont="1"/>
    <xf numFmtId="0" fontId="50" fillId="0" borderId="17" xfId="0" applyFont="1" applyBorder="1" applyAlignment="1" applyProtection="1">
      <alignment horizontal="center" vertical="center" wrapText="1"/>
    </xf>
    <xf numFmtId="0" fontId="51" fillId="0" borderId="17" xfId="0" applyFont="1" applyBorder="1" applyAlignment="1" applyProtection="1">
      <alignment horizontal="left" vertical="center" wrapText="1"/>
    </xf>
    <xf numFmtId="4" fontId="51" fillId="0" borderId="17" xfId="0" applyNumberFormat="1" applyFont="1" applyBorder="1" applyAlignment="1" applyProtection="1">
      <alignment horizontal="right" vertical="center" wrapText="1"/>
    </xf>
    <xf numFmtId="0" fontId="43" fillId="0" borderId="0" xfId="151" applyFont="1" applyBorder="1" applyAlignment="1" applyProtection="1">
      <alignment horizontal="left" vertical="center" wrapText="1"/>
    </xf>
    <xf numFmtId="0" fontId="50" fillId="0" borderId="17" xfId="0" applyFont="1" applyBorder="1" applyAlignment="1" applyProtection="1">
      <alignment horizontal="center" vertical="center" wrapText="1"/>
    </xf>
    <xf numFmtId="0" fontId="50" fillId="0" borderId="0" xfId="0" applyFont="1" applyBorder="1" applyAlignment="1" applyProtection="1">
      <alignment horizontal="left" vertical="center" wrapText="1"/>
    </xf>
  </cellXfs>
  <cellStyles count="357">
    <cellStyle name=" 1" xfId="116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Comma [0] 2" xfId="104"/>
    <cellStyle name="Comma 10" xfId="118"/>
    <cellStyle name="Comma 11" xfId="119"/>
    <cellStyle name="Comma 12" xfId="120"/>
    <cellStyle name="Comma 13" xfId="117"/>
    <cellStyle name="Comma 2" xfId="3"/>
    <cellStyle name="Comma 2 10" xfId="121"/>
    <cellStyle name="Comma 2 2" xfId="31"/>
    <cellStyle name="Comma 2 2 2" xfId="123"/>
    <cellStyle name="Comma 2 2 2 2" xfId="124"/>
    <cellStyle name="Comma 2 2 3" xfId="122"/>
    <cellStyle name="Comma 2 3" xfId="32"/>
    <cellStyle name="Comma 2 3 2" xfId="125"/>
    <cellStyle name="Comma 2 4" xfId="33"/>
    <cellStyle name="Comma 2 4 2" xfId="126"/>
    <cellStyle name="Comma 2 5" xfId="127"/>
    <cellStyle name="Comma 3" xfId="2"/>
    <cellStyle name="Comma 3 2" xfId="34"/>
    <cellStyle name="Comma 3 2 2" xfId="35"/>
    <cellStyle name="Comma 3 2 2 2" xfId="130"/>
    <cellStyle name="Comma 3 2 3" xfId="131"/>
    <cellStyle name="Comma 3 2 4" xfId="132"/>
    <cellStyle name="Comma 3 2 5" xfId="129"/>
    <cellStyle name="Comma 3 3" xfId="133"/>
    <cellStyle name="Comma 3 4" xfId="128"/>
    <cellStyle name="Comma 4" xfId="36"/>
    <cellStyle name="Comma 4 2" xfId="37"/>
    <cellStyle name="Comma 4 2 2" xfId="134"/>
    <cellStyle name="Comma 4 3" xfId="38"/>
    <cellStyle name="Comma 4 4" xfId="135"/>
    <cellStyle name="Comma 41" xfId="105"/>
    <cellStyle name="Comma 45" xfId="136"/>
    <cellStyle name="Comma 47" xfId="106"/>
    <cellStyle name="Comma 5" xfId="39"/>
    <cellStyle name="Comma 5 2" xfId="40"/>
    <cellStyle name="Comma 5 2 2" xfId="138"/>
    <cellStyle name="Comma 5 3" xfId="139"/>
    <cellStyle name="Comma 5 4" xfId="140"/>
    <cellStyle name="Comma 5 5" xfId="141"/>
    <cellStyle name="Comma 5 6" xfId="137"/>
    <cellStyle name="Comma 6" xfId="41"/>
    <cellStyle name="Comma 6 2" xfId="42"/>
    <cellStyle name="Comma 6 3" xfId="142"/>
    <cellStyle name="Comma 7" xfId="43"/>
    <cellStyle name="Comma 7 2" xfId="44"/>
    <cellStyle name="Comma 7 2 2" xfId="144"/>
    <cellStyle name="Comma 7 3" xfId="143"/>
    <cellStyle name="Comma 8" xfId="45"/>
    <cellStyle name="Comma 8 2" xfId="145"/>
    <cellStyle name="Comma 9" xfId="110"/>
    <cellStyle name="Comma 9 2" xfId="147"/>
    <cellStyle name="Comma 9 2 2" xfId="148"/>
    <cellStyle name="Comma 9 3" xfId="146"/>
    <cellStyle name="Currency 3" xfId="149"/>
    <cellStyle name="Excel Built-in Normal" xfId="150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Hyperlink 2" xfId="52"/>
    <cellStyle name="Hyperlink 2 2" xfId="114"/>
    <cellStyle name="Input" xfId="53"/>
    <cellStyle name="Linked Cell" xfId="54"/>
    <cellStyle name="Neutral" xfId="55"/>
    <cellStyle name="Normal 10" xfId="151"/>
    <cellStyle name="Normal 10 2" xfId="152"/>
    <cellStyle name="Normal 11" xfId="153"/>
    <cellStyle name="Normal 12" xfId="154"/>
    <cellStyle name="Normal 13" xfId="155"/>
    <cellStyle name="Normal 14" xfId="156"/>
    <cellStyle name="Normal 15" xfId="157"/>
    <cellStyle name="Normal 2" xfId="56"/>
    <cellStyle name="Normal 2 2" xfId="57"/>
    <cellStyle name="Normal 2 2 2" xfId="160"/>
    <cellStyle name="Normal 2 2 3" xfId="161"/>
    <cellStyle name="Normal 2 2 4" xfId="159"/>
    <cellStyle name="Normal 2 3" xfId="162"/>
    <cellStyle name="Normal 2 4" xfId="163"/>
    <cellStyle name="Normal 2 5" xfId="164"/>
    <cellStyle name="Normal 2 6" xfId="165"/>
    <cellStyle name="Normal 2 7" xfId="166"/>
    <cellStyle name="Normal 2 8" xfId="158"/>
    <cellStyle name="Normal 3" xfId="58"/>
    <cellStyle name="Normal 3 2" xfId="59"/>
    <cellStyle name="Normal 3 2 2" xfId="168"/>
    <cellStyle name="Normal 3 2 3" xfId="167"/>
    <cellStyle name="Normal 3 3" xfId="60"/>
    <cellStyle name="Normal 3 4" xfId="113"/>
    <cellStyle name="Normal 3 4 2" xfId="169"/>
    <cellStyle name="Normal 4" xfId="61"/>
    <cellStyle name="Normal 4 2" xfId="62"/>
    <cellStyle name="Normal 4 3" xfId="171"/>
    <cellStyle name="Normal 4 4" xfId="170"/>
    <cellStyle name="Normal 5" xfId="63"/>
    <cellStyle name="Normal 5 2" xfId="64"/>
    <cellStyle name="Normal 5 2 2" xfId="65"/>
    <cellStyle name="Normal 5 2 2 2" xfId="174"/>
    <cellStyle name="Normal 5 2 3" xfId="173"/>
    <cellStyle name="Normal 5 3" xfId="175"/>
    <cellStyle name="Normal 5 4" xfId="172"/>
    <cellStyle name="Normal 6" xfId="66"/>
    <cellStyle name="Normal 6 2" xfId="176"/>
    <cellStyle name="Normal 7" xfId="67"/>
    <cellStyle name="Normal 7 2" xfId="178"/>
    <cellStyle name="Normal 7 3" xfId="179"/>
    <cellStyle name="Normal 7 4" xfId="180"/>
    <cellStyle name="Normal 7 5" xfId="177"/>
    <cellStyle name="Normal 8" xfId="98"/>
    <cellStyle name="Normal 8 2" xfId="102"/>
    <cellStyle name="Normal 8 2 2" xfId="181"/>
    <cellStyle name="Normal 8_พวงรายการพี่หญิงปรับแก้(ใหม่)" xfId="355"/>
    <cellStyle name="Normal 9" xfId="100"/>
    <cellStyle name="Normal 9 2" xfId="183"/>
    <cellStyle name="Normal 9 3" xfId="182"/>
    <cellStyle name="Note" xfId="68"/>
    <cellStyle name="Note 2" xfId="184"/>
    <cellStyle name="Note_ลพบุรี" xfId="356"/>
    <cellStyle name="Output" xfId="69"/>
    <cellStyle name="Percent 2" xfId="185"/>
    <cellStyle name="Style 1" xfId="70"/>
    <cellStyle name="Style 1 2" xfId="186"/>
    <cellStyle name="Style 1 2 2" xfId="187"/>
    <cellStyle name="Style 1 3" xfId="188"/>
    <cellStyle name="Text" xfId="189"/>
    <cellStyle name="Title" xfId="71"/>
    <cellStyle name="Total" xfId="72"/>
    <cellStyle name="Warning Text" xfId="73"/>
    <cellStyle name="เครื่องหมายจุลภาค" xfId="1" builtinId="3"/>
    <cellStyle name="เครื่องหมายจุลภาค 10" xfId="74"/>
    <cellStyle name="เครื่องหมายจุลภาค 10 2" xfId="101"/>
    <cellStyle name="เครื่องหมายจุลภาค 10 2 2" xfId="191"/>
    <cellStyle name="เครื่องหมายจุลภาค 10 3" xfId="192"/>
    <cellStyle name="เครื่องหมายจุลภาค 10 4" xfId="190"/>
    <cellStyle name="เครื่องหมายจุลภาค 11" xfId="107"/>
    <cellStyle name="เครื่องหมายจุลภาค 11 2" xfId="194"/>
    <cellStyle name="เครื่องหมายจุลภาค 11 3" xfId="193"/>
    <cellStyle name="เครื่องหมายจุลภาค 12" xfId="115"/>
    <cellStyle name="เครื่องหมายจุลภาค 19" xfId="195"/>
    <cellStyle name="เครื่องหมายจุลภาค 19 2" xfId="196"/>
    <cellStyle name="เครื่องหมายจุลภาค 2" xfId="75"/>
    <cellStyle name="เครื่องหมายจุลภาค 2 10" xfId="197"/>
    <cellStyle name="เครื่องหมายจุลภาค 2 11" xfId="198"/>
    <cellStyle name="เครื่องหมายจุลภาค 2 12" xfId="199"/>
    <cellStyle name="เครื่องหมายจุลภาค 2 12 2" xfId="200"/>
    <cellStyle name="เครื่องหมายจุลภาค 2 13" xfId="201"/>
    <cellStyle name="เครื่องหมายจุลภาค 2 14" xfId="202"/>
    <cellStyle name="เครื่องหมายจุลภาค 2 15" xfId="203"/>
    <cellStyle name="เครื่องหมายจุลภาค 2 16" xfId="204"/>
    <cellStyle name="เครื่องหมายจุลภาค 2 17" xfId="205"/>
    <cellStyle name="เครื่องหมายจุลภาค 2 18" xfId="206"/>
    <cellStyle name="เครื่องหมายจุลภาค 2 19" xfId="207"/>
    <cellStyle name="เครื่องหมายจุลภาค 2 2" xfId="76"/>
    <cellStyle name="เครื่องหมายจุลภาค 2 2 2" xfId="208"/>
    <cellStyle name="เครื่องหมายจุลภาค 2 2 2 3" xfId="209"/>
    <cellStyle name="เครื่องหมายจุลภาค 2 2 3" xfId="210"/>
    <cellStyle name="เครื่องหมายจุลภาค 2 20" xfId="211"/>
    <cellStyle name="เครื่องหมายจุลภาค 2 21" xfId="212"/>
    <cellStyle name="เครื่องหมายจุลภาค 2 22" xfId="213"/>
    <cellStyle name="เครื่องหมายจุลภาค 2 23" xfId="214"/>
    <cellStyle name="เครื่องหมายจุลภาค 2 24" xfId="215"/>
    <cellStyle name="เครื่องหมายจุลภาค 2 25" xfId="216"/>
    <cellStyle name="เครื่องหมายจุลภาค 2 26" xfId="217"/>
    <cellStyle name="เครื่องหมายจุลภาค 2 27" xfId="218"/>
    <cellStyle name="เครื่องหมายจุลภาค 2 28" xfId="219"/>
    <cellStyle name="เครื่องหมายจุลภาค 2 3" xfId="112"/>
    <cellStyle name="เครื่องหมายจุลภาค 2 3 2" xfId="221"/>
    <cellStyle name="เครื่องหมายจุลภาค 2 3 3" xfId="220"/>
    <cellStyle name="เครื่องหมายจุลภาค 2 4" xfId="222"/>
    <cellStyle name="เครื่องหมายจุลภาค 2 4 2" xfId="223"/>
    <cellStyle name="เครื่องหมายจุลภาค 2 4 3" xfId="224"/>
    <cellStyle name="เครื่องหมายจุลภาค 2 4 4" xfId="225"/>
    <cellStyle name="เครื่องหมายจุลภาค 2 5" xfId="226"/>
    <cellStyle name="เครื่องหมายจุลภาค 2 5 2" xfId="227"/>
    <cellStyle name="เครื่องหมายจุลภาค 2 6" xfId="228"/>
    <cellStyle name="เครื่องหมายจุลภาค 2 6 2" xfId="229"/>
    <cellStyle name="เครื่องหมายจุลภาค 2 7" xfId="230"/>
    <cellStyle name="เครื่องหมายจุลภาค 2 7 2" xfId="231"/>
    <cellStyle name="เครื่องหมายจุลภาค 2 8" xfId="232"/>
    <cellStyle name="เครื่องหมายจุลภาค 2 9" xfId="233"/>
    <cellStyle name="เครื่องหมายจุลภาค 2_งบค่าเสื่อมส่งผู้ตรวจราชการ" xfId="77"/>
    <cellStyle name="เครื่องหมายจุลภาค 3" xfId="78"/>
    <cellStyle name="เครื่องหมายจุลภาค 3 2" xfId="235"/>
    <cellStyle name="เครื่องหมายจุลภาค 3 3" xfId="236"/>
    <cellStyle name="เครื่องหมายจุลภาค 3 3 2" xfId="237"/>
    <cellStyle name="เครื่องหมายจุลภาค 3 4" xfId="238"/>
    <cellStyle name="เครื่องหมายจุลภาค 3 5" xfId="239"/>
    <cellStyle name="เครื่องหมายจุลภาค 3 6" xfId="234"/>
    <cellStyle name="เครื่องหมายจุลภาค 4" xfId="79"/>
    <cellStyle name="เครื่องหมายจุลภาค 4 2" xfId="241"/>
    <cellStyle name="เครื่องหมายจุลภาค 4 3" xfId="242"/>
    <cellStyle name="เครื่องหมายจุลภาค 4 3 2" xfId="243"/>
    <cellStyle name="เครื่องหมายจุลภาค 4 4" xfId="244"/>
    <cellStyle name="เครื่องหมายจุลภาค 4 5" xfId="240"/>
    <cellStyle name="เครื่องหมายจุลภาค 5" xfId="80"/>
    <cellStyle name="เครื่องหมายจุลภาค 5 2" xfId="108"/>
    <cellStyle name="เครื่องหมายจุลภาค 5 3" xfId="245"/>
    <cellStyle name="เครื่องหมายจุลภาค 6" xfId="81"/>
    <cellStyle name="เครื่องหมายจุลภาค 6 2" xfId="247"/>
    <cellStyle name="เครื่องหมายจุลภาค 6 3" xfId="246"/>
    <cellStyle name="เครื่องหมายจุลภาค 7" xfId="82"/>
    <cellStyle name="เครื่องหมายจุลภาค 7 2" xfId="83"/>
    <cellStyle name="เครื่องหมายจุลภาค 7 3" xfId="84"/>
    <cellStyle name="เครื่องหมายจุลภาค 7 4" xfId="248"/>
    <cellStyle name="เครื่องหมายจุลภาค 8" xfId="85"/>
    <cellStyle name="เครื่องหมายจุลภาค 8 2" xfId="86"/>
    <cellStyle name="เครื่องหมายจุลภาค 9" xfId="87"/>
    <cellStyle name="เครื่องหมายจุลภาค 9 2" xfId="88"/>
    <cellStyle name="เครื่องหมายจุลภาค 9 2 2" xfId="250"/>
    <cellStyle name="เครื่องหมายจุลภาค 9 3" xfId="249"/>
    <cellStyle name="ปกติ" xfId="0" builtinId="0"/>
    <cellStyle name="ปกติ 10" xfId="251"/>
    <cellStyle name="ปกติ 15" xfId="252"/>
    <cellStyle name="ปกติ 2" xfId="89"/>
    <cellStyle name="ปกติ 2 10" xfId="254"/>
    <cellStyle name="ปกติ 2 10 2" xfId="255"/>
    <cellStyle name="ปกติ 2 11" xfId="256"/>
    <cellStyle name="ปกติ 2 11 2" xfId="257"/>
    <cellStyle name="ปกติ 2 12" xfId="258"/>
    <cellStyle name="ปกติ 2 12 2" xfId="259"/>
    <cellStyle name="ปกติ 2 13" xfId="260"/>
    <cellStyle name="ปกติ 2 13 2" xfId="261"/>
    <cellStyle name="ปกติ 2 14" xfId="262"/>
    <cellStyle name="ปกติ 2 14 2" xfId="263"/>
    <cellStyle name="ปกติ 2 15" xfId="264"/>
    <cellStyle name="ปกติ 2 15 2" xfId="265"/>
    <cellStyle name="ปกติ 2 16" xfId="266"/>
    <cellStyle name="ปกติ 2 16 2" xfId="267"/>
    <cellStyle name="ปกติ 2 17" xfId="268"/>
    <cellStyle name="ปกติ 2 17 2" xfId="269"/>
    <cellStyle name="ปกติ 2 18" xfId="270"/>
    <cellStyle name="ปกติ 2 18 2" xfId="271"/>
    <cellStyle name="ปกติ 2 19" xfId="272"/>
    <cellStyle name="ปกติ 2 19 2" xfId="273"/>
    <cellStyle name="ปกติ 2 2" xfId="90"/>
    <cellStyle name="ปกติ 2 2 2" xfId="274"/>
    <cellStyle name="ปกติ 2 2 3" xfId="275"/>
    <cellStyle name="ปกติ 2 2 4" xfId="276"/>
    <cellStyle name="ปกติ 2 2 5" xfId="277"/>
    <cellStyle name="ปกติ 2 20" xfId="278"/>
    <cellStyle name="ปกติ 2 20 2" xfId="279"/>
    <cellStyle name="ปกติ 2 21" xfId="280"/>
    <cellStyle name="ปกติ 2 21 2" xfId="281"/>
    <cellStyle name="ปกติ 2 22" xfId="282"/>
    <cellStyle name="ปกติ 2 22 2" xfId="283"/>
    <cellStyle name="ปกติ 2 23" xfId="284"/>
    <cellStyle name="ปกติ 2 23 2" xfId="285"/>
    <cellStyle name="ปกติ 2 24" xfId="286"/>
    <cellStyle name="ปกติ 2 24 2" xfId="287"/>
    <cellStyle name="ปกติ 2 25" xfId="288"/>
    <cellStyle name="ปกติ 2 25 2" xfId="289"/>
    <cellStyle name="ปกติ 2 26" xfId="290"/>
    <cellStyle name="ปกติ 2 27" xfId="291"/>
    <cellStyle name="ปกติ 2 28" xfId="292"/>
    <cellStyle name="ปกติ 2 29" xfId="253"/>
    <cellStyle name="ปกติ 2 3" xfId="91"/>
    <cellStyle name="ปกติ 2 3 2" xfId="294"/>
    <cellStyle name="ปกติ 2 3 3" xfId="293"/>
    <cellStyle name="ปกติ 2 4" xfId="92"/>
    <cellStyle name="ปกติ 2 4 2" xfId="295"/>
    <cellStyle name="ปกติ 2 5" xfId="111"/>
    <cellStyle name="ปกติ 2 5 2" xfId="297"/>
    <cellStyle name="ปกติ 2 5 3" xfId="296"/>
    <cellStyle name="ปกติ 2 6" xfId="298"/>
    <cellStyle name="ปกติ 2 6 2" xfId="299"/>
    <cellStyle name="ปกติ 2 7" xfId="300"/>
    <cellStyle name="ปกติ 2 7 2" xfId="301"/>
    <cellStyle name="ปกติ 2 8" xfId="302"/>
    <cellStyle name="ปกติ 2 8 2" xfId="303"/>
    <cellStyle name="ปกติ 2 9" xfId="304"/>
    <cellStyle name="ปกติ 2 9 2" xfId="305"/>
    <cellStyle name="ปกติ 22" xfId="306"/>
    <cellStyle name="ปกติ 3" xfId="93"/>
    <cellStyle name="ปกติ 3 10" xfId="307"/>
    <cellStyle name="ปกติ 3 2" xfId="308"/>
    <cellStyle name="ปกติ 3 3" xfId="309"/>
    <cellStyle name="ปกติ 3 4" xfId="310"/>
    <cellStyle name="ปกติ 3 5" xfId="311"/>
    <cellStyle name="ปกติ 3_2.Kudkaopun_ok" xfId="312"/>
    <cellStyle name="ปกติ 4" xfId="94"/>
    <cellStyle name="ปกติ 4 2" xfId="109"/>
    <cellStyle name="ปกติ 4 2 2" xfId="314"/>
    <cellStyle name="ปกติ 4 2 3" xfId="315"/>
    <cellStyle name="ปกติ 4 2 4" xfId="313"/>
    <cellStyle name="ปกติ 4 3" xfId="316"/>
    <cellStyle name="ปกติ 5" xfId="95"/>
    <cellStyle name="ปกติ 5 2" xfId="103"/>
    <cellStyle name="ปกติ 5 3" xfId="318"/>
    <cellStyle name="ปกติ 5 4" xfId="317"/>
    <cellStyle name="ปกติ 6" xfId="99"/>
    <cellStyle name="ปกติ 6 2" xfId="320"/>
    <cellStyle name="ปกติ 6 2 2" xfId="321"/>
    <cellStyle name="ปกติ 6 3" xfId="322"/>
    <cellStyle name="ปกติ 6 4" xfId="323"/>
    <cellStyle name="ปกติ 6 5" xfId="324"/>
    <cellStyle name="ปกติ 6 6" xfId="319"/>
    <cellStyle name="ปกติ 7" xfId="325"/>
    <cellStyle name="ปกติ 7 2" xfId="326"/>
    <cellStyle name="ปกติ 7 2 2" xfId="327"/>
    <cellStyle name="ปกติ 7 2 3" xfId="328"/>
    <cellStyle name="ปกติ 7 3" xfId="329"/>
    <cellStyle name="ปกติ 7 4" xfId="330"/>
    <cellStyle name="ปกติ 8" xfId="331"/>
    <cellStyle name="ปกติ 8 2" xfId="332"/>
    <cellStyle name="ปกติ 9" xfId="333"/>
    <cellStyle name="ปกติ 9 10" xfId="334"/>
    <cellStyle name="ปกติ 9 11" xfId="335"/>
    <cellStyle name="ปกติ 9 12" xfId="336"/>
    <cellStyle name="ปกติ 9 13" xfId="337"/>
    <cellStyle name="ปกติ 9 14" xfId="338"/>
    <cellStyle name="ปกติ 9 15" xfId="339"/>
    <cellStyle name="ปกติ 9 16" xfId="340"/>
    <cellStyle name="ปกติ 9 17" xfId="341"/>
    <cellStyle name="ปกติ 9 18" xfId="342"/>
    <cellStyle name="ปกติ 9 2" xfId="343"/>
    <cellStyle name="ปกติ 9 2 2" xfId="344"/>
    <cellStyle name="ปกติ 9 3" xfId="345"/>
    <cellStyle name="ปกติ 9 4" xfId="346"/>
    <cellStyle name="ปกติ 9 5" xfId="347"/>
    <cellStyle name="ปกติ 9 6" xfId="348"/>
    <cellStyle name="ปกติ 9 7" xfId="349"/>
    <cellStyle name="ปกติ 9 8" xfId="350"/>
    <cellStyle name="ปกติ 9 9" xfId="351"/>
    <cellStyle name="เปอร์เซ็นต์ 2" xfId="96"/>
    <cellStyle name="เปอร์เซ็นต์ 5" xfId="352"/>
    <cellStyle name="ลักษณะ 1" xfId="97"/>
    <cellStyle name="ลักษณะ 1 2" xfId="353"/>
    <cellStyle name="ลักษณะ 1 2 2" xfId="35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opLeftCell="A16" workbookViewId="0">
      <selection activeCell="J20" sqref="J20"/>
    </sheetView>
  </sheetViews>
  <sheetFormatPr defaultRowHeight="18"/>
  <cols>
    <col min="1" max="1" width="14.625" style="30" customWidth="1"/>
    <col min="2" max="2" width="12.875" style="30" customWidth="1"/>
    <col min="3" max="3" width="13.875" style="30" customWidth="1"/>
    <col min="4" max="4" width="7.5" style="30" customWidth="1"/>
    <col min="5" max="5" width="12.5" style="30" customWidth="1"/>
    <col min="6" max="6" width="7" style="30" customWidth="1"/>
    <col min="7" max="7" width="13.5" style="30" customWidth="1"/>
    <col min="8" max="8" width="7.25" style="30" customWidth="1"/>
    <col min="9" max="9" width="13.25" style="30" customWidth="1"/>
    <col min="10" max="10" width="13.125" style="30" customWidth="1"/>
    <col min="11" max="11" width="13.5" style="30" customWidth="1"/>
    <col min="12" max="16384" width="9" style="30"/>
  </cols>
  <sheetData>
    <row r="1" spans="1:11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.75">
      <c r="A2" s="3" t="s">
        <v>0</v>
      </c>
      <c r="B2" s="31"/>
      <c r="C2" s="31"/>
      <c r="D2" s="31"/>
      <c r="E2" s="31"/>
      <c r="F2" s="31"/>
      <c r="G2" s="31"/>
      <c r="H2" s="31"/>
      <c r="I2" s="4" t="s">
        <v>1</v>
      </c>
      <c r="J2" s="2"/>
      <c r="K2" s="25"/>
    </row>
    <row r="3" spans="1:11" ht="37.5">
      <c r="A3" s="32" t="s">
        <v>2</v>
      </c>
      <c r="B3" s="33" t="s">
        <v>3</v>
      </c>
      <c r="C3" s="34" t="s">
        <v>4</v>
      </c>
      <c r="D3" s="15" t="s">
        <v>5</v>
      </c>
      <c r="E3" s="15" t="s">
        <v>6</v>
      </c>
      <c r="F3" s="15" t="s">
        <v>5</v>
      </c>
      <c r="G3" s="15" t="s">
        <v>7</v>
      </c>
      <c r="H3" s="32" t="s">
        <v>5</v>
      </c>
      <c r="I3" s="40" t="s">
        <v>8</v>
      </c>
      <c r="J3" s="35" t="s">
        <v>9</v>
      </c>
      <c r="K3" s="36" t="s">
        <v>10</v>
      </c>
    </row>
    <row r="4" spans="1:11" ht="25.5" customHeight="1">
      <c r="A4" s="5" t="s">
        <v>11</v>
      </c>
      <c r="B4" s="6">
        <v>19611161.940000001</v>
      </c>
      <c r="C4" s="7">
        <v>8210000</v>
      </c>
      <c r="D4" s="7">
        <f>(C4*100)/B4</f>
        <v>41.863914158265317</v>
      </c>
      <c r="E4" s="7">
        <v>2201661.94</v>
      </c>
      <c r="F4" s="7">
        <f>(E4*100)/B4</f>
        <v>11.226575695697916</v>
      </c>
      <c r="G4" s="7">
        <v>9199500</v>
      </c>
      <c r="H4" s="7">
        <f>(G4*100)/B4</f>
        <v>46.909510146036759</v>
      </c>
      <c r="I4" s="41">
        <v>0</v>
      </c>
      <c r="J4" s="8">
        <v>0</v>
      </c>
      <c r="K4" s="26"/>
    </row>
    <row r="5" spans="1:11" ht="20.25" customHeight="1">
      <c r="A5" s="5" t="s">
        <v>12</v>
      </c>
      <c r="B5" s="7">
        <v>7516318.46</v>
      </c>
      <c r="C5" s="7">
        <v>7516318.46</v>
      </c>
      <c r="D5" s="7">
        <f t="shared" ref="D5:D15" si="0">(C5*100)/B5</f>
        <v>100</v>
      </c>
      <c r="E5" s="7">
        <v>0</v>
      </c>
      <c r="F5" s="7">
        <f t="shared" ref="F5:F15" si="1">(E5*100)/B5</f>
        <v>0</v>
      </c>
      <c r="G5" s="7">
        <v>0</v>
      </c>
      <c r="H5" s="7">
        <f t="shared" ref="H5:H15" si="2">(G5*100)/B5</f>
        <v>0</v>
      </c>
      <c r="I5" s="42">
        <v>0</v>
      </c>
      <c r="J5" s="9">
        <v>0</v>
      </c>
      <c r="K5" s="26"/>
    </row>
    <row r="6" spans="1:11" ht="20.25" customHeight="1">
      <c r="A6" s="5" t="s">
        <v>13</v>
      </c>
      <c r="B6" s="7">
        <v>4125620.4</v>
      </c>
      <c r="C6" s="7">
        <v>2560900</v>
      </c>
      <c r="D6" s="7">
        <f t="shared" si="0"/>
        <v>62.073088449921379</v>
      </c>
      <c r="E6" s="7">
        <v>1075510</v>
      </c>
      <c r="F6" s="7">
        <f t="shared" si="1"/>
        <v>26.069048912013329</v>
      </c>
      <c r="G6" s="7">
        <v>312000</v>
      </c>
      <c r="H6" s="7">
        <f t="shared" si="2"/>
        <v>7.5624989637922093</v>
      </c>
      <c r="I6" s="42">
        <v>0</v>
      </c>
      <c r="J6" s="9">
        <v>177210.4</v>
      </c>
      <c r="K6" s="26"/>
    </row>
    <row r="7" spans="1:11" ht="36.75" customHeight="1">
      <c r="A7" s="5" t="s">
        <v>14</v>
      </c>
      <c r="B7" s="7">
        <v>6082709.54</v>
      </c>
      <c r="C7" s="7">
        <v>2876010</v>
      </c>
      <c r="D7" s="7">
        <f t="shared" si="0"/>
        <v>47.281725045184388</v>
      </c>
      <c r="E7" s="7">
        <v>0</v>
      </c>
      <c r="F7" s="7">
        <f t="shared" si="1"/>
        <v>0</v>
      </c>
      <c r="G7" s="7">
        <v>2836700</v>
      </c>
      <c r="H7" s="7">
        <f t="shared" si="2"/>
        <v>46.635466996176838</v>
      </c>
      <c r="I7" s="42">
        <v>250000</v>
      </c>
      <c r="J7" s="9">
        <v>119999.54</v>
      </c>
      <c r="K7" s="27" t="s">
        <v>25</v>
      </c>
    </row>
    <row r="8" spans="1:11" ht="22.5" customHeight="1">
      <c r="A8" s="5" t="s">
        <v>15</v>
      </c>
      <c r="B8" s="7">
        <v>7155183.9500000002</v>
      </c>
      <c r="C8" s="7">
        <v>2576183.9500000002</v>
      </c>
      <c r="D8" s="7">
        <f t="shared" si="0"/>
        <v>36.004440528744205</v>
      </c>
      <c r="E8" s="7">
        <v>4579000</v>
      </c>
      <c r="F8" s="7">
        <f t="shared" si="1"/>
        <v>63.995559471255802</v>
      </c>
      <c r="G8" s="7">
        <v>0</v>
      </c>
      <c r="H8" s="7">
        <f t="shared" si="2"/>
        <v>0</v>
      </c>
      <c r="I8" s="42">
        <v>0</v>
      </c>
      <c r="J8" s="9">
        <v>0</v>
      </c>
      <c r="K8" s="26"/>
    </row>
    <row r="9" spans="1:11" ht="24" customHeight="1">
      <c r="A9" s="5" t="s">
        <v>16</v>
      </c>
      <c r="B9" s="7">
        <v>2689615.43</v>
      </c>
      <c r="C9" s="7">
        <v>1181500</v>
      </c>
      <c r="D9" s="7">
        <f t="shared" si="0"/>
        <v>43.928213186968513</v>
      </c>
      <c r="E9" s="7">
        <v>861250</v>
      </c>
      <c r="F9" s="7">
        <f t="shared" si="1"/>
        <v>32.02130648097895</v>
      </c>
      <c r="G9" s="7">
        <v>0</v>
      </c>
      <c r="H9" s="7">
        <f t="shared" si="2"/>
        <v>0</v>
      </c>
      <c r="I9" s="42">
        <v>646864.56999999995</v>
      </c>
      <c r="J9" s="9">
        <v>0.86</v>
      </c>
      <c r="K9" s="26"/>
    </row>
    <row r="10" spans="1:11" ht="21" customHeight="1">
      <c r="A10" s="5" t="s">
        <v>17</v>
      </c>
      <c r="B10" s="7">
        <v>2202068.75</v>
      </c>
      <c r="C10" s="7">
        <v>907600</v>
      </c>
      <c r="D10" s="7">
        <f t="shared" si="0"/>
        <v>41.215788562459736</v>
      </c>
      <c r="E10" s="7">
        <v>0</v>
      </c>
      <c r="F10" s="7">
        <f t="shared" si="1"/>
        <v>0</v>
      </c>
      <c r="G10" s="7">
        <v>1273270</v>
      </c>
      <c r="H10" s="7">
        <f t="shared" si="2"/>
        <v>57.82153713411536</v>
      </c>
      <c r="I10" s="42">
        <v>0</v>
      </c>
      <c r="J10" s="9">
        <v>21198.75</v>
      </c>
      <c r="K10" s="26"/>
    </row>
    <row r="11" spans="1:11" ht="21" customHeight="1">
      <c r="A11" s="5" t="s">
        <v>18</v>
      </c>
      <c r="B11" s="7">
        <v>1373276.47</v>
      </c>
      <c r="C11" s="7">
        <v>1281276.47</v>
      </c>
      <c r="D11" s="7">
        <f t="shared" si="0"/>
        <v>93.300693486723759</v>
      </c>
      <c r="E11" s="7">
        <v>0</v>
      </c>
      <c r="F11" s="7">
        <f t="shared" si="1"/>
        <v>0</v>
      </c>
      <c r="G11" s="7">
        <v>92000</v>
      </c>
      <c r="H11" s="7">
        <f t="shared" si="2"/>
        <v>6.6993065132762384</v>
      </c>
      <c r="I11" s="42"/>
      <c r="J11" s="9">
        <v>0</v>
      </c>
      <c r="K11" s="26"/>
    </row>
    <row r="12" spans="1:11" ht="19.5" customHeight="1">
      <c r="A12" s="5" t="s">
        <v>19</v>
      </c>
      <c r="B12" s="7">
        <v>1702429.85</v>
      </c>
      <c r="C12" s="7">
        <v>1678429.85</v>
      </c>
      <c r="D12" s="7">
        <f t="shared" si="0"/>
        <v>98.590250282559367</v>
      </c>
      <c r="E12" s="7">
        <v>0</v>
      </c>
      <c r="F12" s="7">
        <f t="shared" si="1"/>
        <v>0</v>
      </c>
      <c r="G12" s="7">
        <v>24000</v>
      </c>
      <c r="H12" s="7">
        <f t="shared" si="2"/>
        <v>1.4097497174406335</v>
      </c>
      <c r="I12" s="42">
        <v>0</v>
      </c>
      <c r="J12" s="9"/>
      <c r="K12" s="26"/>
    </row>
    <row r="13" spans="1:11" ht="21.75" customHeight="1">
      <c r="A13" s="5" t="s">
        <v>20</v>
      </c>
      <c r="B13" s="7">
        <v>2009598.28</v>
      </c>
      <c r="C13" s="10">
        <v>1473058.28</v>
      </c>
      <c r="D13" s="7">
        <f t="shared" si="0"/>
        <v>73.301131607258341</v>
      </c>
      <c r="E13" s="7">
        <v>425000</v>
      </c>
      <c r="F13" s="7">
        <f t="shared" si="1"/>
        <v>21.148505361977122</v>
      </c>
      <c r="G13" s="7">
        <v>111540</v>
      </c>
      <c r="H13" s="7">
        <f t="shared" si="2"/>
        <v>5.5503630307645366</v>
      </c>
      <c r="I13" s="42">
        <v>0</v>
      </c>
      <c r="J13" s="9">
        <v>0</v>
      </c>
      <c r="K13" s="26"/>
    </row>
    <row r="14" spans="1:11" ht="22.5" customHeight="1">
      <c r="A14" s="11" t="s">
        <v>21</v>
      </c>
      <c r="B14" s="12">
        <v>2257485.67</v>
      </c>
      <c r="C14" s="12">
        <v>2257485.67</v>
      </c>
      <c r="D14" s="7">
        <f t="shared" si="0"/>
        <v>100</v>
      </c>
      <c r="E14" s="12">
        <v>0</v>
      </c>
      <c r="F14" s="7">
        <f t="shared" si="1"/>
        <v>0</v>
      </c>
      <c r="G14" s="12">
        <v>0</v>
      </c>
      <c r="H14" s="7">
        <f t="shared" si="2"/>
        <v>0</v>
      </c>
      <c r="I14" s="43"/>
      <c r="J14" s="14">
        <v>0</v>
      </c>
      <c r="K14" s="26"/>
    </row>
    <row r="15" spans="1:11" ht="24.75" customHeight="1">
      <c r="A15" s="15" t="s">
        <v>22</v>
      </c>
      <c r="B15" s="12">
        <f>SUM(B4:B14)</f>
        <v>56725468.74000001</v>
      </c>
      <c r="C15" s="12">
        <f t="shared" ref="C15:J15" si="3">SUM(C4:C14)</f>
        <v>32518762.68</v>
      </c>
      <c r="D15" s="7">
        <f t="shared" si="0"/>
        <v>57.326564949245395</v>
      </c>
      <c r="E15" s="12">
        <f t="shared" si="3"/>
        <v>9142421.9399999995</v>
      </c>
      <c r="F15" s="7">
        <f t="shared" si="1"/>
        <v>16.116961469113807</v>
      </c>
      <c r="G15" s="12">
        <f t="shared" si="3"/>
        <v>13849010</v>
      </c>
      <c r="H15" s="7">
        <f t="shared" si="2"/>
        <v>24.414095304309683</v>
      </c>
      <c r="I15" s="43">
        <f t="shared" si="3"/>
        <v>896864.57</v>
      </c>
      <c r="J15" s="12">
        <f t="shared" si="3"/>
        <v>318409.55</v>
      </c>
      <c r="K15" s="26"/>
    </row>
    <row r="16" spans="1:11" ht="18.75">
      <c r="A16" s="2"/>
      <c r="B16" s="18"/>
      <c r="C16" s="37"/>
      <c r="D16" s="37"/>
      <c r="E16" s="37"/>
      <c r="F16" s="37"/>
      <c r="G16" s="37"/>
      <c r="H16" s="37"/>
      <c r="I16" s="38"/>
      <c r="J16" s="2"/>
      <c r="K16" s="28"/>
    </row>
    <row r="17" spans="1:11" ht="18.75">
      <c r="A17" s="104" t="s">
        <v>23</v>
      </c>
      <c r="B17" s="104"/>
      <c r="C17" s="104"/>
      <c r="D17" s="104"/>
      <c r="E17" s="104"/>
      <c r="F17" s="104"/>
      <c r="G17" s="104"/>
      <c r="H17" s="104"/>
      <c r="I17" s="104"/>
      <c r="J17" s="2"/>
      <c r="K17" s="28"/>
    </row>
    <row r="18" spans="1:11" ht="37.5">
      <c r="A18" s="32" t="s">
        <v>24</v>
      </c>
      <c r="B18" s="33" t="s">
        <v>3</v>
      </c>
      <c r="C18" s="34" t="s">
        <v>4</v>
      </c>
      <c r="D18" s="34" t="s">
        <v>5</v>
      </c>
      <c r="E18" s="34" t="s">
        <v>6</v>
      </c>
      <c r="F18" s="34" t="s">
        <v>5</v>
      </c>
      <c r="G18" s="34" t="s">
        <v>7</v>
      </c>
      <c r="H18" s="34" t="s">
        <v>5</v>
      </c>
      <c r="I18" s="46" t="s">
        <v>8</v>
      </c>
      <c r="J18" s="39" t="s">
        <v>9</v>
      </c>
      <c r="K18" s="36" t="s">
        <v>10</v>
      </c>
    </row>
    <row r="19" spans="1:11" ht="22.5" customHeight="1">
      <c r="A19" s="19" t="s">
        <v>11</v>
      </c>
      <c r="B19" s="20">
        <v>3457829.85</v>
      </c>
      <c r="C19" s="21">
        <v>3457829.85</v>
      </c>
      <c r="D19" s="21">
        <f>(C19*100)/B19</f>
        <v>100</v>
      </c>
      <c r="E19" s="21">
        <v>0</v>
      </c>
      <c r="F19" s="21">
        <f>(E19*100)/B19</f>
        <v>0</v>
      </c>
      <c r="G19" s="21">
        <v>0</v>
      </c>
      <c r="H19" s="21">
        <f>(G19*100)/B19</f>
        <v>0</v>
      </c>
      <c r="I19" s="29">
        <v>0</v>
      </c>
      <c r="J19" s="21">
        <v>0</v>
      </c>
      <c r="K19" s="26"/>
    </row>
    <row r="20" spans="1:11" ht="24" customHeight="1">
      <c r="A20" s="22" t="s">
        <v>12</v>
      </c>
      <c r="B20" s="23">
        <v>153000</v>
      </c>
      <c r="C20" s="23">
        <v>153000</v>
      </c>
      <c r="D20" s="21">
        <f t="shared" ref="D20:D28" si="4">(C20*100)/B20</f>
        <v>100</v>
      </c>
      <c r="E20" s="23">
        <v>0</v>
      </c>
      <c r="F20" s="21">
        <f t="shared" ref="F20:F28" si="5">(E20*100)/B20</f>
        <v>0</v>
      </c>
      <c r="G20" s="23">
        <v>0</v>
      </c>
      <c r="H20" s="21">
        <f t="shared" ref="H20:H28" si="6">(G20*100)/B20</f>
        <v>0</v>
      </c>
      <c r="I20" s="24">
        <v>0</v>
      </c>
      <c r="J20" s="23">
        <v>0</v>
      </c>
      <c r="K20" s="26"/>
    </row>
    <row r="21" spans="1:11" ht="25.5" customHeight="1">
      <c r="A21" s="11" t="s">
        <v>13</v>
      </c>
      <c r="B21" s="12">
        <v>176000</v>
      </c>
      <c r="C21" s="12">
        <v>0</v>
      </c>
      <c r="D21" s="21">
        <f t="shared" si="4"/>
        <v>0</v>
      </c>
      <c r="E21" s="12">
        <v>176000</v>
      </c>
      <c r="F21" s="21">
        <f t="shared" si="5"/>
        <v>100</v>
      </c>
      <c r="G21" s="12">
        <v>0</v>
      </c>
      <c r="H21" s="21">
        <f t="shared" si="6"/>
        <v>0</v>
      </c>
      <c r="I21" s="13">
        <v>0</v>
      </c>
      <c r="J21" s="12">
        <v>0</v>
      </c>
      <c r="K21" s="26"/>
    </row>
    <row r="22" spans="1:11" ht="23.25" customHeight="1">
      <c r="A22" s="11" t="s">
        <v>14</v>
      </c>
      <c r="B22" s="12">
        <v>1356000</v>
      </c>
      <c r="C22" s="12">
        <v>1046000</v>
      </c>
      <c r="D22" s="21">
        <f t="shared" si="4"/>
        <v>77.138643067846601</v>
      </c>
      <c r="E22" s="12">
        <v>0</v>
      </c>
      <c r="F22" s="21">
        <f t="shared" si="5"/>
        <v>0</v>
      </c>
      <c r="G22" s="12">
        <v>310000</v>
      </c>
      <c r="H22" s="21">
        <f t="shared" si="6"/>
        <v>22.861356932153392</v>
      </c>
      <c r="I22" s="13">
        <v>0</v>
      </c>
      <c r="J22" s="12">
        <v>0</v>
      </c>
      <c r="K22" s="26"/>
    </row>
    <row r="23" spans="1:11" ht="24" customHeight="1">
      <c r="A23" s="11" t="s">
        <v>15</v>
      </c>
      <c r="B23" s="12">
        <v>356000</v>
      </c>
      <c r="C23" s="12">
        <v>356000</v>
      </c>
      <c r="D23" s="21">
        <f t="shared" si="4"/>
        <v>100</v>
      </c>
      <c r="E23" s="12">
        <v>0</v>
      </c>
      <c r="F23" s="21">
        <f t="shared" si="5"/>
        <v>0</v>
      </c>
      <c r="G23" s="12">
        <v>0</v>
      </c>
      <c r="H23" s="21">
        <f t="shared" si="6"/>
        <v>0</v>
      </c>
      <c r="I23" s="13">
        <v>0</v>
      </c>
      <c r="J23" s="12">
        <v>0</v>
      </c>
      <c r="K23" s="26"/>
    </row>
    <row r="24" spans="1:11" ht="22.5" customHeight="1">
      <c r="A24" s="11" t="s">
        <v>16</v>
      </c>
      <c r="B24" s="12">
        <v>356000</v>
      </c>
      <c r="C24" s="12">
        <v>356000</v>
      </c>
      <c r="D24" s="21">
        <f t="shared" si="4"/>
        <v>100</v>
      </c>
      <c r="E24" s="12">
        <v>0</v>
      </c>
      <c r="F24" s="21">
        <f t="shared" si="5"/>
        <v>0</v>
      </c>
      <c r="G24" s="12">
        <v>0</v>
      </c>
      <c r="H24" s="21">
        <f t="shared" si="6"/>
        <v>0</v>
      </c>
      <c r="I24" s="13">
        <v>0</v>
      </c>
      <c r="J24" s="12">
        <v>0</v>
      </c>
      <c r="K24" s="26"/>
    </row>
    <row r="25" spans="1:11" ht="24.75" customHeight="1">
      <c r="A25" s="11" t="s">
        <v>17</v>
      </c>
      <c r="B25" s="12">
        <v>46000</v>
      </c>
      <c r="C25" s="12">
        <v>46000</v>
      </c>
      <c r="D25" s="21">
        <f t="shared" si="4"/>
        <v>100</v>
      </c>
      <c r="E25" s="12">
        <v>0</v>
      </c>
      <c r="F25" s="21">
        <f t="shared" si="5"/>
        <v>0</v>
      </c>
      <c r="G25" s="12">
        <v>0</v>
      </c>
      <c r="H25" s="21">
        <f t="shared" si="6"/>
        <v>0</v>
      </c>
      <c r="I25" s="13">
        <v>0</v>
      </c>
      <c r="J25" s="12">
        <v>0</v>
      </c>
      <c r="K25" s="26"/>
    </row>
    <row r="26" spans="1:11" ht="22.5" customHeight="1">
      <c r="A26" s="11" t="s">
        <v>20</v>
      </c>
      <c r="B26" s="12">
        <v>46000</v>
      </c>
      <c r="C26" s="12">
        <v>46000</v>
      </c>
      <c r="D26" s="21">
        <f t="shared" si="4"/>
        <v>100</v>
      </c>
      <c r="E26" s="12">
        <v>0</v>
      </c>
      <c r="F26" s="21">
        <f t="shared" si="5"/>
        <v>0</v>
      </c>
      <c r="G26" s="12">
        <v>0</v>
      </c>
      <c r="H26" s="21">
        <f t="shared" si="6"/>
        <v>0</v>
      </c>
      <c r="I26" s="13">
        <v>0</v>
      </c>
      <c r="J26" s="12">
        <v>0</v>
      </c>
      <c r="K26" s="26"/>
    </row>
    <row r="27" spans="1:11" ht="21.75" customHeight="1">
      <c r="A27" s="44" t="s">
        <v>21</v>
      </c>
      <c r="B27" s="16">
        <v>356000</v>
      </c>
      <c r="C27" s="16">
        <v>356000</v>
      </c>
      <c r="D27" s="21">
        <f t="shared" si="4"/>
        <v>100</v>
      </c>
      <c r="E27" s="16">
        <v>0</v>
      </c>
      <c r="F27" s="21">
        <f t="shared" si="5"/>
        <v>0</v>
      </c>
      <c r="G27" s="16">
        <v>0</v>
      </c>
      <c r="H27" s="21">
        <f t="shared" si="6"/>
        <v>0</v>
      </c>
      <c r="I27" s="17">
        <v>0</v>
      </c>
      <c r="J27" s="16">
        <v>0</v>
      </c>
      <c r="K27" s="45"/>
    </row>
    <row r="28" spans="1:11" ht="21.75" customHeight="1">
      <c r="A28" s="33" t="s">
        <v>22</v>
      </c>
      <c r="B28" s="20">
        <f>B19+B20+B21+B22+B23+B24+B25+B26+B27</f>
        <v>6302829.8499999996</v>
      </c>
      <c r="C28" s="20">
        <f t="shared" ref="C28:J28" si="7">C19+C20+C21+C22+C23+C24+C25+C26+C27</f>
        <v>5816829.8499999996</v>
      </c>
      <c r="D28" s="21">
        <f t="shared" si="4"/>
        <v>92.289177852389599</v>
      </c>
      <c r="E28" s="20">
        <f t="shared" si="7"/>
        <v>176000</v>
      </c>
      <c r="F28" s="21">
        <f t="shared" si="5"/>
        <v>2.7923964979000666</v>
      </c>
      <c r="G28" s="20">
        <f t="shared" si="7"/>
        <v>310000</v>
      </c>
      <c r="H28" s="21">
        <f t="shared" si="6"/>
        <v>4.9184256497103442</v>
      </c>
      <c r="I28" s="20">
        <f t="shared" si="7"/>
        <v>0</v>
      </c>
      <c r="J28" s="20">
        <f t="shared" si="7"/>
        <v>0</v>
      </c>
      <c r="K28" s="20"/>
    </row>
    <row r="29" spans="1:11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1">
    <mergeCell ref="A17:I17"/>
  </mergeCells>
  <printOptions horizontalCentered="1"/>
  <pageMargins left="0" right="0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8"/>
  <sheetViews>
    <sheetView topLeftCell="A13" zoomScale="80" zoomScaleNormal="80" workbookViewId="0">
      <selection activeCell="A16" sqref="A16:I16"/>
    </sheetView>
  </sheetViews>
  <sheetFormatPr defaultColWidth="9" defaultRowHeight="18"/>
  <cols>
    <col min="1" max="1" width="15.75" style="30" customWidth="1"/>
    <col min="2" max="2" width="13.75" style="30" customWidth="1"/>
    <col min="3" max="3" width="12.75" style="30" customWidth="1"/>
    <col min="4" max="4" width="7.375" style="30" customWidth="1"/>
    <col min="5" max="5" width="13.375" style="30" customWidth="1"/>
    <col min="6" max="6" width="7.625" style="30" customWidth="1"/>
    <col min="7" max="7" width="16" style="30" customWidth="1"/>
    <col min="8" max="8" width="8.25" style="30" customWidth="1"/>
    <col min="9" max="9" width="13.25" style="30" customWidth="1"/>
    <col min="10" max="10" width="12.125" style="30" customWidth="1"/>
    <col min="11" max="11" width="13.375" style="30" customWidth="1"/>
    <col min="12" max="12" width="21" style="30" customWidth="1"/>
    <col min="13" max="13" width="18.25" style="30" bestFit="1" customWidth="1"/>
    <col min="14" max="16384" width="9" style="30"/>
  </cols>
  <sheetData>
    <row r="1" spans="1:15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26.25">
      <c r="A2" s="3" t="s">
        <v>56</v>
      </c>
      <c r="B2" s="31"/>
      <c r="C2" s="31"/>
      <c r="D2" s="31"/>
      <c r="E2" s="31"/>
      <c r="F2" s="31"/>
      <c r="G2" s="68" t="s">
        <v>70</v>
      </c>
      <c r="H2" s="31"/>
      <c r="J2" s="2"/>
      <c r="K2" s="25"/>
    </row>
    <row r="3" spans="1:15" ht="37.5">
      <c r="A3" s="32" t="s">
        <v>2</v>
      </c>
      <c r="B3" s="33" t="s">
        <v>3</v>
      </c>
      <c r="C3" s="34" t="s">
        <v>4</v>
      </c>
      <c r="D3" s="15" t="s">
        <v>5</v>
      </c>
      <c r="E3" s="15" t="s">
        <v>6</v>
      </c>
      <c r="F3" s="15" t="s">
        <v>5</v>
      </c>
      <c r="G3" s="15" t="s">
        <v>7</v>
      </c>
      <c r="H3" s="32" t="s">
        <v>5</v>
      </c>
      <c r="I3" s="40" t="s">
        <v>8</v>
      </c>
      <c r="J3" s="35" t="s">
        <v>9</v>
      </c>
      <c r="K3" s="36" t="s">
        <v>10</v>
      </c>
    </row>
    <row r="4" spans="1:15" ht="60.75" customHeight="1">
      <c r="A4" s="69" t="s">
        <v>57</v>
      </c>
      <c r="B4" s="70">
        <v>33442.879999999997</v>
      </c>
      <c r="C4" s="7"/>
      <c r="D4" s="71">
        <f>(C4*100)/B4</f>
        <v>0</v>
      </c>
      <c r="E4" s="7">
        <v>33442.879999999997</v>
      </c>
      <c r="F4" s="71">
        <f>(E4*100)/B4</f>
        <v>100</v>
      </c>
      <c r="G4" s="7"/>
      <c r="H4" s="71">
        <f>(G4*100)/B4</f>
        <v>0</v>
      </c>
      <c r="I4" s="41"/>
      <c r="J4" s="8"/>
      <c r="K4" s="26"/>
    </row>
    <row r="5" spans="1:15" ht="81.75" customHeight="1">
      <c r="A5" s="69" t="s">
        <v>58</v>
      </c>
      <c r="B5" s="70">
        <v>396997.23</v>
      </c>
      <c r="C5" s="7"/>
      <c r="D5" s="71">
        <f t="shared" ref="D5:D14" si="0">(C5*100)/B5</f>
        <v>0</v>
      </c>
      <c r="E5" s="7">
        <v>396997.23</v>
      </c>
      <c r="F5" s="71">
        <f t="shared" ref="F5:F14" si="1">(E5*100)/B5</f>
        <v>100</v>
      </c>
      <c r="G5" s="7"/>
      <c r="H5" s="71">
        <f t="shared" ref="H5:H14" si="2">(G5*100)/B5</f>
        <v>0</v>
      </c>
      <c r="I5" s="42"/>
      <c r="J5" s="9"/>
      <c r="K5" s="26"/>
    </row>
    <row r="6" spans="1:15" s="80" customFormat="1" ht="51" customHeight="1">
      <c r="A6" s="72" t="s">
        <v>59</v>
      </c>
      <c r="B6" s="73">
        <v>20866010.629999999</v>
      </c>
      <c r="C6" s="74">
        <v>1235500</v>
      </c>
      <c r="D6" s="75">
        <f>C6*100/B6</f>
        <v>5.9211126741384206</v>
      </c>
      <c r="E6" s="74">
        <v>8431300</v>
      </c>
      <c r="F6" s="71">
        <f t="shared" si="1"/>
        <v>40.406861424090053</v>
      </c>
      <c r="G6" s="74">
        <f>B6-C6-E6-I6</f>
        <v>11193210.629999999</v>
      </c>
      <c r="H6" s="71">
        <f t="shared" si="2"/>
        <v>53.643271004122944</v>
      </c>
      <c r="I6" s="76">
        <v>6000</v>
      </c>
      <c r="J6" s="77">
        <v>742000</v>
      </c>
      <c r="K6" s="78" t="s">
        <v>60</v>
      </c>
      <c r="L6" s="79"/>
      <c r="M6" s="79"/>
    </row>
    <row r="7" spans="1:15" ht="25.5" customHeight="1">
      <c r="A7" s="81" t="s">
        <v>61</v>
      </c>
      <c r="B7" s="82">
        <v>6906985.6699999999</v>
      </c>
      <c r="C7" s="48">
        <v>2258000</v>
      </c>
      <c r="D7" s="83">
        <f t="shared" si="0"/>
        <v>32.691540244646255</v>
      </c>
      <c r="E7" s="48">
        <v>2135385.67</v>
      </c>
      <c r="F7" s="71">
        <f t="shared" si="1"/>
        <v>30.91631823234983</v>
      </c>
      <c r="G7" s="74">
        <f>B7-C7-E7-I7</f>
        <v>2513600</v>
      </c>
      <c r="H7" s="71">
        <f t="shared" si="2"/>
        <v>36.392141523003914</v>
      </c>
      <c r="I7" s="84"/>
      <c r="J7" s="48">
        <v>13900</v>
      </c>
      <c r="K7" s="27"/>
      <c r="L7" s="79"/>
    </row>
    <row r="8" spans="1:15" ht="22.5" customHeight="1">
      <c r="A8" s="81" t="s">
        <v>62</v>
      </c>
      <c r="B8" s="82">
        <v>6422475.6500000004</v>
      </c>
      <c r="C8" s="48">
        <v>872000</v>
      </c>
      <c r="D8" s="83">
        <f t="shared" si="0"/>
        <v>13.577318895712745</v>
      </c>
      <c r="E8" s="48">
        <v>4886275.6500000004</v>
      </c>
      <c r="F8" s="71">
        <f t="shared" si="1"/>
        <v>76.080874670190468</v>
      </c>
      <c r="G8" s="74">
        <f>B8-C8-E8-I8</f>
        <v>664200</v>
      </c>
      <c r="H8" s="71">
        <f t="shared" si="2"/>
        <v>10.341806434096796</v>
      </c>
      <c r="I8" s="84">
        <v>0</v>
      </c>
      <c r="J8" s="48">
        <v>24050</v>
      </c>
      <c r="K8" s="26"/>
      <c r="L8" s="79"/>
    </row>
    <row r="9" spans="1:15" ht="24" customHeight="1">
      <c r="A9" s="85" t="s">
        <v>63</v>
      </c>
      <c r="B9" s="86">
        <v>3453274.35</v>
      </c>
      <c r="C9" s="6">
        <v>840000</v>
      </c>
      <c r="D9" s="87">
        <f t="shared" si="0"/>
        <v>24.324739793697539</v>
      </c>
      <c r="E9" s="6">
        <v>2294684.35</v>
      </c>
      <c r="F9" s="71">
        <f t="shared" si="1"/>
        <v>66.449523479071388</v>
      </c>
      <c r="G9" s="74">
        <f>B9-C9-E9-I9</f>
        <v>318590</v>
      </c>
      <c r="H9" s="71">
        <f t="shared" si="2"/>
        <v>9.2257367272310695</v>
      </c>
      <c r="I9" s="41"/>
      <c r="J9" s="8">
        <v>41590</v>
      </c>
      <c r="K9" s="88"/>
      <c r="L9" s="79"/>
      <c r="M9" s="89"/>
    </row>
    <row r="10" spans="1:15" ht="24" customHeight="1">
      <c r="A10" s="81" t="s">
        <v>64</v>
      </c>
      <c r="B10" s="82">
        <v>2676855.6800000002</v>
      </c>
      <c r="C10" s="7">
        <v>900900</v>
      </c>
      <c r="D10" s="87">
        <f t="shared" si="0"/>
        <v>33.655157681119363</v>
      </c>
      <c r="E10" s="7">
        <v>589726.83000000007</v>
      </c>
      <c r="F10" s="71">
        <f t="shared" si="1"/>
        <v>22.030579922784632</v>
      </c>
      <c r="G10" s="74">
        <f>B10-C10-E10</f>
        <v>1186228.8500000001</v>
      </c>
      <c r="H10" s="71">
        <f t="shared" si="2"/>
        <v>44.314262396096005</v>
      </c>
      <c r="I10" s="42"/>
      <c r="J10" s="9"/>
      <c r="K10" s="90"/>
      <c r="L10" s="79"/>
      <c r="O10" s="89"/>
    </row>
    <row r="11" spans="1:15" ht="21" customHeight="1">
      <c r="A11" s="81" t="s">
        <v>65</v>
      </c>
      <c r="B11" s="82">
        <v>2317924.0299999998</v>
      </c>
      <c r="C11" s="7"/>
      <c r="D11" s="71">
        <v>0</v>
      </c>
      <c r="E11" s="7">
        <v>1407500</v>
      </c>
      <c r="F11" s="71">
        <f t="shared" si="1"/>
        <v>60.722438776390788</v>
      </c>
      <c r="G11" s="7">
        <v>447124.0299999998</v>
      </c>
      <c r="H11" s="71">
        <f t="shared" si="2"/>
        <v>19.289848338989774</v>
      </c>
      <c r="I11" s="42">
        <v>463300</v>
      </c>
      <c r="J11" s="9">
        <v>128800</v>
      </c>
      <c r="K11" s="26"/>
      <c r="L11" s="79"/>
    </row>
    <row r="12" spans="1:15" ht="19.5" customHeight="1">
      <c r="A12" s="81" t="s">
        <v>66</v>
      </c>
      <c r="B12" s="82">
        <v>4731981.83</v>
      </c>
      <c r="C12" s="7">
        <v>2349000</v>
      </c>
      <c r="D12" s="71">
        <f t="shared" si="0"/>
        <v>49.640934483469898</v>
      </c>
      <c r="E12" s="7">
        <v>1959981.83</v>
      </c>
      <c r="F12" s="71">
        <f t="shared" si="1"/>
        <v>41.419893406479964</v>
      </c>
      <c r="G12" s="7">
        <v>423000</v>
      </c>
      <c r="H12" s="71">
        <f t="shared" si="2"/>
        <v>8.9391721100501353</v>
      </c>
      <c r="I12" s="42"/>
      <c r="J12" s="9"/>
      <c r="K12" s="26"/>
      <c r="L12" s="79"/>
    </row>
    <row r="13" spans="1:15" ht="21.75" customHeight="1">
      <c r="A13" s="81" t="s">
        <v>67</v>
      </c>
      <c r="B13" s="82">
        <v>1801428.73</v>
      </c>
      <c r="C13" s="10">
        <f>B13-E13-G13</f>
        <v>311483.58000000007</v>
      </c>
      <c r="D13" s="71">
        <f t="shared" si="0"/>
        <v>17.290918858610635</v>
      </c>
      <c r="E13" s="7">
        <v>1210145.1499999999</v>
      </c>
      <c r="F13" s="71">
        <f t="shared" si="1"/>
        <v>67.176965141440803</v>
      </c>
      <c r="G13" s="7">
        <v>279800</v>
      </c>
      <c r="H13" s="71">
        <f t="shared" si="2"/>
        <v>15.532115999948552</v>
      </c>
      <c r="I13" s="42"/>
      <c r="J13" s="9">
        <v>79500</v>
      </c>
      <c r="K13" s="26"/>
      <c r="L13" s="79"/>
    </row>
    <row r="14" spans="1:15" ht="24.75" customHeight="1">
      <c r="A14" s="15" t="s">
        <v>22</v>
      </c>
      <c r="B14" s="71">
        <f>SUM(B4:B13)</f>
        <v>49607376.679999992</v>
      </c>
      <c r="C14" s="12">
        <f>SUM(C4:C13)</f>
        <v>8766883.5800000001</v>
      </c>
      <c r="D14" s="71">
        <f t="shared" si="0"/>
        <v>17.672540188029153</v>
      </c>
      <c r="E14" s="12">
        <f>SUM(E4:E13)</f>
        <v>23345439.589999996</v>
      </c>
      <c r="F14" s="71">
        <f t="shared" si="1"/>
        <v>47.060419543233138</v>
      </c>
      <c r="G14" s="12">
        <f>SUM(G4:G13)</f>
        <v>17025753.509999998</v>
      </c>
      <c r="H14" s="71">
        <f t="shared" si="2"/>
        <v>34.32101161048535</v>
      </c>
      <c r="I14" s="43">
        <f>SUM(I4:I13)</f>
        <v>469300</v>
      </c>
      <c r="J14" s="12">
        <f>SUM(J4:J13)</f>
        <v>1029840</v>
      </c>
      <c r="K14" s="26"/>
      <c r="L14" s="79"/>
    </row>
    <row r="15" spans="1:15" ht="18.75">
      <c r="A15" s="2"/>
      <c r="B15" s="18"/>
      <c r="C15" s="37"/>
      <c r="D15" s="37"/>
      <c r="E15" s="37"/>
      <c r="F15" s="37"/>
      <c r="G15" s="37"/>
      <c r="H15" s="37"/>
      <c r="I15" s="38"/>
      <c r="J15" s="2"/>
      <c r="K15" s="28"/>
      <c r="L15" s="89"/>
    </row>
    <row r="16" spans="1:15" ht="18.75">
      <c r="A16" s="104" t="s">
        <v>68</v>
      </c>
      <c r="B16" s="104"/>
      <c r="C16" s="104"/>
      <c r="D16" s="104"/>
      <c r="E16" s="104"/>
      <c r="F16" s="104"/>
      <c r="G16" s="104"/>
      <c r="H16" s="104"/>
      <c r="I16" s="104"/>
      <c r="J16" s="2"/>
      <c r="K16" s="28"/>
    </row>
    <row r="17" spans="1:12" ht="37.5">
      <c r="A17" s="32" t="s">
        <v>24</v>
      </c>
      <c r="B17" s="91" t="s">
        <v>3</v>
      </c>
      <c r="C17" s="34" t="s">
        <v>4</v>
      </c>
      <c r="D17" s="34" t="s">
        <v>5</v>
      </c>
      <c r="E17" s="34" t="s">
        <v>6</v>
      </c>
      <c r="F17" s="34" t="s">
        <v>5</v>
      </c>
      <c r="G17" s="34" t="s">
        <v>7</v>
      </c>
      <c r="H17" s="34" t="s">
        <v>5</v>
      </c>
      <c r="I17" s="46" t="s">
        <v>8</v>
      </c>
      <c r="J17" s="92" t="s">
        <v>9</v>
      </c>
      <c r="K17" s="93" t="s">
        <v>10</v>
      </c>
    </row>
    <row r="18" spans="1:12" ht="63">
      <c r="A18" s="69" t="s">
        <v>58</v>
      </c>
      <c r="B18" s="94">
        <v>69000</v>
      </c>
      <c r="C18" s="95"/>
      <c r="D18" s="96">
        <f t="shared" ref="D18:D25" si="3">(C18*100)/B18</f>
        <v>0</v>
      </c>
      <c r="E18" s="95">
        <v>69000</v>
      </c>
      <c r="F18" s="96">
        <f t="shared" ref="F18:F26" si="4">(E18*100)/B18</f>
        <v>100</v>
      </c>
      <c r="G18" s="95"/>
      <c r="H18" s="96">
        <f t="shared" ref="H18:H26" si="5">(G18*100)/B18</f>
        <v>0</v>
      </c>
      <c r="I18" s="97">
        <v>0</v>
      </c>
      <c r="J18" s="95">
        <v>0</v>
      </c>
      <c r="K18" s="26"/>
    </row>
    <row r="19" spans="1:12" ht="23.25">
      <c r="A19" s="81" t="s">
        <v>59</v>
      </c>
      <c r="B19" s="87">
        <v>2346400</v>
      </c>
      <c r="C19" s="23">
        <v>924900</v>
      </c>
      <c r="D19" s="98">
        <f t="shared" si="3"/>
        <v>39.417831571769518</v>
      </c>
      <c r="E19" s="23"/>
      <c r="F19" s="98">
        <f t="shared" si="4"/>
        <v>0</v>
      </c>
      <c r="G19" s="23">
        <f>B19-C19</f>
        <v>1421500</v>
      </c>
      <c r="H19" s="98">
        <f t="shared" si="5"/>
        <v>60.582168428230482</v>
      </c>
      <c r="I19" s="24">
        <v>0</v>
      </c>
      <c r="J19" s="23">
        <v>0</v>
      </c>
      <c r="K19" s="88"/>
      <c r="L19" s="89"/>
    </row>
    <row r="20" spans="1:12" ht="23.25">
      <c r="A20" s="81" t="s">
        <v>61</v>
      </c>
      <c r="B20" s="71">
        <v>918000</v>
      </c>
      <c r="C20" s="12"/>
      <c r="D20" s="96">
        <f t="shared" si="3"/>
        <v>0</v>
      </c>
      <c r="E20" s="12">
        <f>B20-G20</f>
        <v>357000</v>
      </c>
      <c r="F20" s="96">
        <f t="shared" si="4"/>
        <v>38.888888888888886</v>
      </c>
      <c r="G20" s="12">
        <v>561000</v>
      </c>
      <c r="H20" s="96">
        <f t="shared" si="5"/>
        <v>61.111111111111114</v>
      </c>
      <c r="I20" s="13">
        <v>0</v>
      </c>
      <c r="J20" s="12">
        <v>0</v>
      </c>
      <c r="K20" s="26"/>
      <c r="L20" s="89"/>
    </row>
    <row r="21" spans="1:12" ht="23.25">
      <c r="A21" s="81" t="s">
        <v>63</v>
      </c>
      <c r="B21" s="87">
        <v>11376.11</v>
      </c>
      <c r="C21" s="23"/>
      <c r="D21" s="96">
        <f t="shared" si="3"/>
        <v>0</v>
      </c>
      <c r="E21" s="23">
        <v>11376.11</v>
      </c>
      <c r="F21" s="96">
        <f t="shared" si="4"/>
        <v>100</v>
      </c>
      <c r="G21" s="23"/>
      <c r="H21" s="96">
        <f t="shared" si="5"/>
        <v>0</v>
      </c>
      <c r="I21" s="24">
        <v>0</v>
      </c>
      <c r="J21" s="23">
        <v>0</v>
      </c>
      <c r="K21" s="26"/>
      <c r="L21" s="89"/>
    </row>
    <row r="22" spans="1:12" ht="23.25">
      <c r="A22" s="81" t="s">
        <v>64</v>
      </c>
      <c r="B22" s="71">
        <v>848254.63</v>
      </c>
      <c r="C22" s="12"/>
      <c r="D22" s="96">
        <f t="shared" si="3"/>
        <v>0</v>
      </c>
      <c r="E22" s="12"/>
      <c r="F22" s="96">
        <f t="shared" si="4"/>
        <v>0</v>
      </c>
      <c r="G22" s="12">
        <f>B22</f>
        <v>848254.63</v>
      </c>
      <c r="H22" s="96">
        <f t="shared" si="5"/>
        <v>100</v>
      </c>
      <c r="I22" s="13">
        <v>0</v>
      </c>
      <c r="J22" s="12">
        <v>0</v>
      </c>
      <c r="K22" s="26"/>
      <c r="L22" s="89"/>
    </row>
    <row r="23" spans="1:12" ht="23.25">
      <c r="A23" s="81" t="s">
        <v>65</v>
      </c>
      <c r="B23" s="71">
        <v>402000</v>
      </c>
      <c r="C23" s="12"/>
      <c r="D23" s="96">
        <f t="shared" si="3"/>
        <v>0</v>
      </c>
      <c r="E23" s="12"/>
      <c r="F23" s="96">
        <f t="shared" si="4"/>
        <v>0</v>
      </c>
      <c r="G23" s="12">
        <f>B23</f>
        <v>402000</v>
      </c>
      <c r="H23" s="96">
        <f t="shared" si="5"/>
        <v>100</v>
      </c>
      <c r="I23" s="13">
        <v>0</v>
      </c>
      <c r="J23" s="12">
        <v>0</v>
      </c>
      <c r="K23" s="26"/>
      <c r="L23" s="89"/>
    </row>
    <row r="24" spans="1:12" ht="23.25">
      <c r="A24" s="81" t="s">
        <v>66</v>
      </c>
      <c r="B24" s="71">
        <v>797000</v>
      </c>
      <c r="C24" s="12"/>
      <c r="D24" s="96">
        <f t="shared" si="3"/>
        <v>0</v>
      </c>
      <c r="E24" s="12">
        <v>797000</v>
      </c>
      <c r="F24" s="96">
        <f t="shared" si="4"/>
        <v>100</v>
      </c>
      <c r="G24" s="12"/>
      <c r="H24" s="96">
        <f t="shared" si="5"/>
        <v>0</v>
      </c>
      <c r="I24" s="13">
        <v>0</v>
      </c>
      <c r="J24" s="12">
        <v>0</v>
      </c>
      <c r="K24" s="26"/>
      <c r="L24" s="89"/>
    </row>
    <row r="25" spans="1:12" ht="40.5">
      <c r="A25" s="81" t="s">
        <v>67</v>
      </c>
      <c r="B25" s="71">
        <v>119900</v>
      </c>
      <c r="C25" s="12">
        <f>B25-E25-I25</f>
        <v>86900</v>
      </c>
      <c r="D25" s="96">
        <f t="shared" si="3"/>
        <v>72.477064220183493</v>
      </c>
      <c r="E25" s="12">
        <v>13000</v>
      </c>
      <c r="F25" s="96">
        <f t="shared" si="4"/>
        <v>10.842368640533778</v>
      </c>
      <c r="G25" s="12"/>
      <c r="H25" s="96">
        <f t="shared" si="5"/>
        <v>0</v>
      </c>
      <c r="I25" s="99">
        <v>20000</v>
      </c>
      <c r="J25" s="12">
        <v>0</v>
      </c>
      <c r="K25" s="90" t="s">
        <v>69</v>
      </c>
      <c r="L25" s="89"/>
    </row>
    <row r="26" spans="1:12" ht="18.75">
      <c r="A26" s="33" t="s">
        <v>22</v>
      </c>
      <c r="B26" s="83">
        <f>SUM(B18:B25)</f>
        <v>5511930.7400000002</v>
      </c>
      <c r="C26" s="20">
        <f>SUM(C19:C25)</f>
        <v>1011800</v>
      </c>
      <c r="D26" s="96">
        <f>C26*100/B26</f>
        <v>18.356544153528315</v>
      </c>
      <c r="E26" s="20">
        <f>SUM(E18:E25)</f>
        <v>1247376.1099999999</v>
      </c>
      <c r="F26" s="96">
        <f t="shared" si="4"/>
        <v>22.630475033871704</v>
      </c>
      <c r="G26" s="20">
        <f>SUM(G18:G25)</f>
        <v>3232754.63</v>
      </c>
      <c r="H26" s="96">
        <f t="shared" si="5"/>
        <v>58.650131550818429</v>
      </c>
      <c r="I26" s="20">
        <f>SUM(I18:I25)</f>
        <v>20000</v>
      </c>
      <c r="J26" s="20"/>
      <c r="K26" s="20"/>
      <c r="L26" s="89"/>
    </row>
    <row r="27" spans="1:12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2">
      <c r="E28" s="100"/>
      <c r="I28" s="100"/>
    </row>
  </sheetData>
  <mergeCells count="1">
    <mergeCell ref="A16:I16"/>
  </mergeCells>
  <printOptions horizontalCentered="1"/>
  <pageMargins left="0" right="0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G7" sqref="G7"/>
    </sheetView>
  </sheetViews>
  <sheetFormatPr defaultRowHeight="14.25"/>
  <cols>
    <col min="1" max="1" width="14.375" customWidth="1"/>
    <col min="2" max="2" width="12.875" customWidth="1"/>
    <col min="3" max="3" width="13.875" customWidth="1"/>
    <col min="4" max="4" width="7.5" customWidth="1"/>
    <col min="5" max="5" width="12.5" customWidth="1"/>
    <col min="6" max="6" width="7" customWidth="1"/>
    <col min="7" max="7" width="13.5" customWidth="1"/>
    <col min="8" max="8" width="7.25" customWidth="1"/>
    <col min="9" max="9" width="13.25" customWidth="1"/>
    <col min="10" max="10" width="11.75" customWidth="1"/>
    <col min="11" max="11" width="11.875" customWidth="1"/>
  </cols>
  <sheetData>
    <row r="1" spans="1:11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.75">
      <c r="A2" s="3" t="s">
        <v>35</v>
      </c>
      <c r="B2" s="31"/>
      <c r="C2" s="31"/>
      <c r="D2" s="31"/>
      <c r="E2" s="31"/>
      <c r="F2" s="31"/>
      <c r="G2" s="31"/>
      <c r="H2" s="31"/>
      <c r="I2" s="4" t="s">
        <v>1</v>
      </c>
      <c r="J2" s="2"/>
      <c r="K2" s="25"/>
    </row>
    <row r="3" spans="1:11" ht="37.5">
      <c r="A3" s="32" t="s">
        <v>2</v>
      </c>
      <c r="B3" s="33" t="s">
        <v>3</v>
      </c>
      <c r="C3" s="34" t="s">
        <v>4</v>
      </c>
      <c r="D3" s="15" t="s">
        <v>5</v>
      </c>
      <c r="E3" s="15" t="s">
        <v>6</v>
      </c>
      <c r="F3" s="15" t="s">
        <v>5</v>
      </c>
      <c r="G3" s="15" t="s">
        <v>7</v>
      </c>
      <c r="H3" s="32" t="s">
        <v>5</v>
      </c>
      <c r="I3" s="40" t="s">
        <v>8</v>
      </c>
      <c r="J3" s="35" t="s">
        <v>9</v>
      </c>
      <c r="K3" s="36" t="s">
        <v>10</v>
      </c>
    </row>
    <row r="4" spans="1:11" ht="18.75">
      <c r="A4" s="5" t="s">
        <v>36</v>
      </c>
      <c r="B4" s="8">
        <v>26784274.989999998</v>
      </c>
      <c r="C4" s="48">
        <f>B4-E4</f>
        <v>26784274.989999998</v>
      </c>
      <c r="D4" s="49">
        <f>(C4*100)/B4</f>
        <v>100</v>
      </c>
      <c r="E4" s="7">
        <v>0</v>
      </c>
      <c r="F4" s="7">
        <f>(E4*100)/B4</f>
        <v>0</v>
      </c>
      <c r="G4" s="7">
        <v>0</v>
      </c>
      <c r="H4" s="7">
        <f>(G4*100)/B4</f>
        <v>0</v>
      </c>
      <c r="I4" s="41">
        <v>0</v>
      </c>
      <c r="J4" s="8">
        <v>0</v>
      </c>
      <c r="K4" s="26"/>
    </row>
    <row r="5" spans="1:11" ht="18.75">
      <c r="A5" s="5" t="s">
        <v>37</v>
      </c>
      <c r="B5" s="7">
        <v>3937530.47</v>
      </c>
      <c r="C5" s="6">
        <f>B5-E5</f>
        <v>2642530.4700000002</v>
      </c>
      <c r="D5" s="7">
        <f t="shared" ref="D5:D11" si="0">(C5*100)/B5</f>
        <v>67.111365616937064</v>
      </c>
      <c r="E5" s="7">
        <v>1295000</v>
      </c>
      <c r="F5" s="7">
        <f t="shared" ref="F5:F11" si="1">(E5*100)/B5</f>
        <v>32.888634383062943</v>
      </c>
      <c r="G5" s="7">
        <v>0</v>
      </c>
      <c r="H5" s="7">
        <f t="shared" ref="H5:H11" si="2">(G5*100)/B5</f>
        <v>0</v>
      </c>
      <c r="I5" s="42">
        <v>0</v>
      </c>
      <c r="J5" s="9">
        <v>0</v>
      </c>
      <c r="K5" s="26"/>
    </row>
    <row r="6" spans="1:11" ht="18.75">
      <c r="A6" s="5" t="s">
        <v>38</v>
      </c>
      <c r="B6" s="7">
        <v>5646838.8799999999</v>
      </c>
      <c r="C6" s="6">
        <f t="shared" ref="C6:C10" si="3">B6-E6</f>
        <v>5646838.8799999999</v>
      </c>
      <c r="D6" s="7">
        <f t="shared" si="0"/>
        <v>100</v>
      </c>
      <c r="E6" s="7">
        <v>0</v>
      </c>
      <c r="F6" s="7">
        <f t="shared" si="1"/>
        <v>0</v>
      </c>
      <c r="G6" s="7">
        <v>0</v>
      </c>
      <c r="H6" s="7">
        <f t="shared" si="2"/>
        <v>0</v>
      </c>
      <c r="I6" s="41">
        <v>0</v>
      </c>
      <c r="J6" s="9">
        <v>0</v>
      </c>
      <c r="K6" s="26"/>
    </row>
    <row r="7" spans="1:11" ht="18.75">
      <c r="A7" s="5" t="s">
        <v>39</v>
      </c>
      <c r="B7" s="7">
        <v>6055114.5300000003</v>
      </c>
      <c r="C7" s="6">
        <f t="shared" si="3"/>
        <v>6055114.5300000003</v>
      </c>
      <c r="D7" s="7">
        <f t="shared" si="0"/>
        <v>100</v>
      </c>
      <c r="E7" s="7"/>
      <c r="F7" s="7"/>
      <c r="G7" s="7">
        <v>0</v>
      </c>
      <c r="H7" s="7"/>
      <c r="I7" s="42">
        <v>0</v>
      </c>
      <c r="J7" s="9">
        <v>0</v>
      </c>
      <c r="K7" s="26"/>
    </row>
    <row r="8" spans="1:11" ht="18.75">
      <c r="A8" s="5" t="s">
        <v>40</v>
      </c>
      <c r="B8" s="7">
        <v>4224939.1500000004</v>
      </c>
      <c r="C8" s="6">
        <f t="shared" si="3"/>
        <v>4224939.1500000004</v>
      </c>
      <c r="D8" s="7">
        <f t="shared" si="0"/>
        <v>100</v>
      </c>
      <c r="E8" s="7">
        <v>0</v>
      </c>
      <c r="F8" s="7">
        <f t="shared" si="1"/>
        <v>0</v>
      </c>
      <c r="G8" s="7">
        <v>0</v>
      </c>
      <c r="H8" s="7">
        <f t="shared" si="2"/>
        <v>0</v>
      </c>
      <c r="I8" s="41">
        <v>0</v>
      </c>
      <c r="J8" s="9">
        <v>0</v>
      </c>
      <c r="K8" s="26"/>
    </row>
    <row r="9" spans="1:11" ht="18.75">
      <c r="A9" s="5" t="s">
        <v>41</v>
      </c>
      <c r="B9" s="7">
        <v>4968471.21</v>
      </c>
      <c r="C9" s="6">
        <f t="shared" si="3"/>
        <v>4968471.21</v>
      </c>
      <c r="D9" s="7">
        <f t="shared" si="0"/>
        <v>100</v>
      </c>
      <c r="E9" s="7">
        <v>0</v>
      </c>
      <c r="F9" s="7">
        <f t="shared" si="1"/>
        <v>0</v>
      </c>
      <c r="G9" s="7">
        <v>0</v>
      </c>
      <c r="H9" s="7">
        <f t="shared" si="2"/>
        <v>0</v>
      </c>
      <c r="I9" s="42">
        <v>0</v>
      </c>
      <c r="J9" s="9">
        <v>0</v>
      </c>
      <c r="K9" s="26"/>
    </row>
    <row r="10" spans="1:11" ht="18.75">
      <c r="A10" s="5" t="s">
        <v>42</v>
      </c>
      <c r="B10" s="7">
        <v>741269.89</v>
      </c>
      <c r="C10" s="6">
        <f t="shared" si="3"/>
        <v>741269.89</v>
      </c>
      <c r="D10" s="7">
        <f t="shared" si="0"/>
        <v>100</v>
      </c>
      <c r="E10" s="7">
        <v>0</v>
      </c>
      <c r="F10" s="7">
        <f t="shared" si="1"/>
        <v>0</v>
      </c>
      <c r="G10" s="7">
        <v>0</v>
      </c>
      <c r="H10" s="7">
        <f t="shared" si="2"/>
        <v>0</v>
      </c>
      <c r="I10" s="41">
        <v>0</v>
      </c>
      <c r="J10" s="9">
        <v>0</v>
      </c>
      <c r="K10" s="26"/>
    </row>
    <row r="11" spans="1:11" ht="18.75">
      <c r="A11" s="15" t="s">
        <v>22</v>
      </c>
      <c r="B11" s="12">
        <f>SUM(B4:B10)</f>
        <v>52358439.119999997</v>
      </c>
      <c r="C11" s="12">
        <f>SUM(C4:C10)</f>
        <v>51063439.119999997</v>
      </c>
      <c r="D11" s="7">
        <f t="shared" si="0"/>
        <v>97.526664236433803</v>
      </c>
      <c r="E11" s="12">
        <f>SUM(E4:E10)</f>
        <v>1295000</v>
      </c>
      <c r="F11" s="7">
        <f t="shared" si="1"/>
        <v>2.4733357635662077</v>
      </c>
      <c r="G11" s="12">
        <f>SUM(G4:G10)</f>
        <v>0</v>
      </c>
      <c r="H11" s="7">
        <f t="shared" si="2"/>
        <v>0</v>
      </c>
      <c r="I11" s="42">
        <v>0</v>
      </c>
      <c r="J11" s="9">
        <v>0</v>
      </c>
      <c r="K11" s="26"/>
    </row>
    <row r="12" spans="1:11" ht="18.75">
      <c r="A12" s="2"/>
      <c r="B12" s="18"/>
      <c r="C12" s="37"/>
      <c r="D12" s="37"/>
      <c r="E12" s="37"/>
      <c r="F12" s="37"/>
      <c r="G12" s="37"/>
      <c r="H12" s="37"/>
      <c r="I12" s="38"/>
      <c r="J12" s="2"/>
      <c r="K12" s="28"/>
    </row>
    <row r="13" spans="1:11" ht="18.75">
      <c r="A13" s="104" t="s">
        <v>43</v>
      </c>
      <c r="B13" s="104"/>
      <c r="C13" s="104"/>
      <c r="D13" s="104"/>
      <c r="E13" s="104"/>
      <c r="F13" s="104"/>
      <c r="G13" s="104"/>
      <c r="H13" s="104"/>
      <c r="I13" s="104"/>
      <c r="J13" s="2"/>
      <c r="K13" s="28"/>
    </row>
    <row r="14" spans="1:11" ht="37.5">
      <c r="A14" s="32" t="s">
        <v>24</v>
      </c>
      <c r="B14" s="33" t="s">
        <v>3</v>
      </c>
      <c r="C14" s="34" t="s">
        <v>4</v>
      </c>
      <c r="D14" s="34" t="s">
        <v>5</v>
      </c>
      <c r="E14" s="34" t="s">
        <v>6</v>
      </c>
      <c r="F14" s="34" t="s">
        <v>5</v>
      </c>
      <c r="G14" s="34" t="s">
        <v>7</v>
      </c>
      <c r="H14" s="34" t="s">
        <v>5</v>
      </c>
      <c r="I14" s="46" t="s">
        <v>8</v>
      </c>
      <c r="J14" s="39" t="s">
        <v>9</v>
      </c>
      <c r="K14" s="36" t="s">
        <v>10</v>
      </c>
    </row>
    <row r="15" spans="1:11" ht="18.75">
      <c r="A15" s="5" t="s">
        <v>36</v>
      </c>
      <c r="B15" s="20">
        <v>1000000</v>
      </c>
      <c r="C15" s="20">
        <v>1000000</v>
      </c>
      <c r="D15" s="21">
        <f>(C15*100)/B15</f>
        <v>100</v>
      </c>
      <c r="E15" s="21">
        <v>0</v>
      </c>
      <c r="F15" s="21">
        <f>(E15*100)/B15</f>
        <v>0</v>
      </c>
      <c r="G15" s="21">
        <v>0</v>
      </c>
      <c r="H15" s="21">
        <f>(G15*100)/B15</f>
        <v>0</v>
      </c>
      <c r="I15" s="29">
        <v>0</v>
      </c>
      <c r="J15" s="21">
        <v>0</v>
      </c>
      <c r="K15" s="26"/>
    </row>
    <row r="16" spans="1:11" ht="18.75">
      <c r="A16" s="5" t="s">
        <v>39</v>
      </c>
      <c r="B16" s="12">
        <v>4817604.34</v>
      </c>
      <c r="C16" s="12">
        <v>4817604.34</v>
      </c>
      <c r="D16" s="21">
        <f t="shared" ref="D16" si="4">(C16*100)/B16</f>
        <v>100</v>
      </c>
      <c r="E16" s="12">
        <v>0</v>
      </c>
      <c r="F16" s="21">
        <f t="shared" ref="F16" si="5">(E16*100)/B16</f>
        <v>0</v>
      </c>
      <c r="G16" s="21">
        <v>0</v>
      </c>
      <c r="H16" s="21">
        <f t="shared" ref="H16" si="6">(G16*100)/B16</f>
        <v>0</v>
      </c>
      <c r="I16" s="13">
        <v>0</v>
      </c>
      <c r="J16" s="12">
        <v>0</v>
      </c>
      <c r="K16" s="26"/>
    </row>
    <row r="17" spans="1:11" ht="18.75">
      <c r="A17" s="33" t="s">
        <v>22</v>
      </c>
      <c r="B17" s="20">
        <f>SUM(B15:B16)</f>
        <v>5817604.3399999999</v>
      </c>
      <c r="C17" s="20">
        <f>SUM(C15:C16)</f>
        <v>5817604.3399999999</v>
      </c>
      <c r="D17" s="21">
        <f>(C17*100)/B17</f>
        <v>100</v>
      </c>
      <c r="E17" s="20">
        <f>SUM(E15:E16)</f>
        <v>0</v>
      </c>
      <c r="F17" s="21">
        <f>(E17*100)/B17</f>
        <v>0</v>
      </c>
      <c r="G17" s="21">
        <v>0</v>
      </c>
      <c r="H17" s="21">
        <f>(G17*100)/B17</f>
        <v>0</v>
      </c>
      <c r="I17" s="20">
        <f>SUM(I15:I16)</f>
        <v>0</v>
      </c>
      <c r="J17" s="20">
        <f>SUM(J15:J16)</f>
        <v>0</v>
      </c>
      <c r="K17" s="20"/>
    </row>
    <row r="18" spans="1:11" ht="18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8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</row>
  </sheetData>
  <mergeCells count="1">
    <mergeCell ref="A13:I13"/>
  </mergeCells>
  <printOptions horizontalCentered="1"/>
  <pageMargins left="0" right="0" top="0.74803149606299213" bottom="0.74803149606299213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36"/>
  <sheetViews>
    <sheetView tabSelected="1" topLeftCell="A129" zoomScale="60" zoomScaleNormal="60" workbookViewId="0">
      <selection activeCell="O6" sqref="O6"/>
    </sheetView>
  </sheetViews>
  <sheetFormatPr defaultRowHeight="14.25"/>
  <cols>
    <col min="1" max="1" width="12.25" customWidth="1"/>
    <col min="2" max="2" width="6.625" customWidth="1"/>
    <col min="3" max="3" width="18.5" customWidth="1"/>
    <col min="4" max="4" width="6.625" customWidth="1"/>
    <col min="5" max="5" width="8.875" customWidth="1"/>
    <col min="6" max="7" width="22" customWidth="1"/>
    <col min="8" max="10" width="8.875" customWidth="1"/>
    <col min="11" max="11" width="11.5" customWidth="1"/>
    <col min="12" max="17" width="8.875" customWidth="1"/>
  </cols>
  <sheetData>
    <row r="1" spans="1:17" ht="21">
      <c r="A1" s="106" t="s">
        <v>226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17" ht="21">
      <c r="A2" s="105" t="s">
        <v>71</v>
      </c>
      <c r="B2" s="105" t="s">
        <v>72</v>
      </c>
      <c r="C2" s="105" t="s">
        <v>73</v>
      </c>
      <c r="D2" s="105" t="s">
        <v>72</v>
      </c>
      <c r="E2" s="105" t="s">
        <v>74</v>
      </c>
      <c r="F2" s="105" t="s">
        <v>75</v>
      </c>
      <c r="G2" s="105" t="s">
        <v>76</v>
      </c>
      <c r="H2" s="105" t="s">
        <v>77</v>
      </c>
      <c r="I2" s="105"/>
      <c r="J2" s="105"/>
      <c r="K2" s="105"/>
      <c r="L2" s="105"/>
      <c r="M2" s="105"/>
      <c r="N2" s="105" t="s">
        <v>78</v>
      </c>
      <c r="O2" s="105"/>
      <c r="P2" s="105" t="s">
        <v>79</v>
      </c>
      <c r="Q2" s="105"/>
    </row>
    <row r="3" spans="1:17" ht="21" customHeight="1">
      <c r="A3" s="105"/>
      <c r="B3" s="105"/>
      <c r="C3" s="105"/>
      <c r="D3" s="105"/>
      <c r="E3" s="105"/>
      <c r="F3" s="105"/>
      <c r="G3" s="105"/>
      <c r="H3" s="105" t="s">
        <v>8</v>
      </c>
      <c r="I3" s="105" t="s">
        <v>80</v>
      </c>
      <c r="J3" s="105"/>
      <c r="K3" s="105"/>
      <c r="L3" s="105" t="s">
        <v>6</v>
      </c>
      <c r="M3" s="105" t="s">
        <v>7</v>
      </c>
      <c r="N3" s="105" t="s">
        <v>81</v>
      </c>
      <c r="O3" s="105" t="s">
        <v>82</v>
      </c>
      <c r="P3" s="105" t="s">
        <v>83</v>
      </c>
      <c r="Q3" s="105" t="s">
        <v>84</v>
      </c>
    </row>
    <row r="4" spans="1:17" ht="42">
      <c r="A4" s="105"/>
      <c r="B4" s="105"/>
      <c r="C4" s="105"/>
      <c r="D4" s="105"/>
      <c r="E4" s="105"/>
      <c r="F4" s="105"/>
      <c r="G4" s="105"/>
      <c r="H4" s="105"/>
      <c r="I4" s="101" t="s">
        <v>85</v>
      </c>
      <c r="J4" s="101" t="s">
        <v>86</v>
      </c>
      <c r="K4" s="101" t="s">
        <v>87</v>
      </c>
      <c r="L4" s="105"/>
      <c r="M4" s="105"/>
      <c r="N4" s="105"/>
      <c r="O4" s="105"/>
      <c r="P4" s="105"/>
      <c r="Q4" s="105"/>
    </row>
    <row r="5" spans="1:17" ht="21">
      <c r="A5" s="102" t="s">
        <v>88</v>
      </c>
      <c r="B5" s="102" t="s">
        <v>89</v>
      </c>
      <c r="C5" s="102" t="s">
        <v>88</v>
      </c>
      <c r="D5" s="102" t="s">
        <v>89</v>
      </c>
      <c r="E5" s="102" t="s">
        <v>90</v>
      </c>
      <c r="F5" s="102" t="s">
        <v>91</v>
      </c>
      <c r="G5" s="102" t="s">
        <v>92</v>
      </c>
      <c r="H5" s="103">
        <v>0</v>
      </c>
      <c r="I5" s="103">
        <v>0</v>
      </c>
      <c r="J5" s="103">
        <v>0</v>
      </c>
      <c r="K5" s="103">
        <v>150000</v>
      </c>
      <c r="L5" s="103">
        <v>0</v>
      </c>
      <c r="M5" s="103">
        <v>0</v>
      </c>
      <c r="N5" s="103">
        <v>0</v>
      </c>
      <c r="O5" s="103">
        <v>0</v>
      </c>
      <c r="P5" s="103">
        <v>0</v>
      </c>
      <c r="Q5" s="103">
        <v>0</v>
      </c>
    </row>
    <row r="6" spans="1:17" ht="42">
      <c r="A6" s="102" t="s">
        <v>88</v>
      </c>
      <c r="B6" s="102" t="s">
        <v>89</v>
      </c>
      <c r="C6" s="102" t="s">
        <v>88</v>
      </c>
      <c r="D6" s="102" t="s">
        <v>89</v>
      </c>
      <c r="E6" s="102" t="s">
        <v>90</v>
      </c>
      <c r="F6" s="102" t="s">
        <v>93</v>
      </c>
      <c r="G6" s="102" t="s">
        <v>92</v>
      </c>
      <c r="H6" s="103">
        <v>0</v>
      </c>
      <c r="I6" s="103">
        <v>0</v>
      </c>
      <c r="J6" s="103">
        <v>0</v>
      </c>
      <c r="K6" s="103">
        <v>150000</v>
      </c>
      <c r="L6" s="103">
        <v>0</v>
      </c>
      <c r="M6" s="103">
        <v>0</v>
      </c>
      <c r="N6" s="103">
        <v>0</v>
      </c>
      <c r="O6" s="103">
        <v>0</v>
      </c>
      <c r="P6" s="103">
        <v>0</v>
      </c>
      <c r="Q6" s="103">
        <v>0</v>
      </c>
    </row>
    <row r="7" spans="1:17" ht="42">
      <c r="A7" s="102" t="s">
        <v>88</v>
      </c>
      <c r="B7" s="102" t="s">
        <v>89</v>
      </c>
      <c r="C7" s="102" t="s">
        <v>88</v>
      </c>
      <c r="D7" s="102" t="s">
        <v>89</v>
      </c>
      <c r="E7" s="102" t="s">
        <v>90</v>
      </c>
      <c r="F7" s="102" t="s">
        <v>94</v>
      </c>
      <c r="G7" s="102" t="s">
        <v>92</v>
      </c>
      <c r="H7" s="103">
        <v>0</v>
      </c>
      <c r="I7" s="103">
        <v>0</v>
      </c>
      <c r="J7" s="103">
        <v>0</v>
      </c>
      <c r="K7" s="103">
        <v>240000</v>
      </c>
      <c r="L7" s="103">
        <v>0</v>
      </c>
      <c r="M7" s="103">
        <v>0</v>
      </c>
      <c r="N7" s="103">
        <v>0</v>
      </c>
      <c r="O7" s="103">
        <v>0</v>
      </c>
      <c r="P7" s="103">
        <v>0</v>
      </c>
      <c r="Q7" s="103">
        <v>0</v>
      </c>
    </row>
    <row r="8" spans="1:17" ht="42">
      <c r="A8" s="102" t="s">
        <v>88</v>
      </c>
      <c r="B8" s="102" t="s">
        <v>89</v>
      </c>
      <c r="C8" s="102" t="s">
        <v>88</v>
      </c>
      <c r="D8" s="102" t="s">
        <v>89</v>
      </c>
      <c r="E8" s="102" t="s">
        <v>90</v>
      </c>
      <c r="F8" s="102" t="s">
        <v>95</v>
      </c>
      <c r="G8" s="102" t="s">
        <v>92</v>
      </c>
      <c r="H8" s="103">
        <v>0</v>
      </c>
      <c r="I8" s="103">
        <v>0</v>
      </c>
      <c r="J8" s="103">
        <v>0</v>
      </c>
      <c r="K8" s="103">
        <v>150000</v>
      </c>
      <c r="L8" s="103">
        <v>0</v>
      </c>
      <c r="M8" s="103">
        <v>0</v>
      </c>
      <c r="N8" s="103">
        <v>0</v>
      </c>
      <c r="O8" s="103">
        <v>0</v>
      </c>
      <c r="P8" s="103">
        <v>0</v>
      </c>
      <c r="Q8" s="103">
        <v>0</v>
      </c>
    </row>
    <row r="9" spans="1:17" ht="42">
      <c r="A9" s="102" t="s">
        <v>88</v>
      </c>
      <c r="B9" s="102" t="s">
        <v>89</v>
      </c>
      <c r="C9" s="102" t="s">
        <v>88</v>
      </c>
      <c r="D9" s="102" t="s">
        <v>89</v>
      </c>
      <c r="E9" s="102" t="s">
        <v>90</v>
      </c>
      <c r="F9" s="102" t="s">
        <v>96</v>
      </c>
      <c r="G9" s="102" t="s">
        <v>92</v>
      </c>
      <c r="H9" s="103">
        <v>0</v>
      </c>
      <c r="I9" s="103">
        <v>0</v>
      </c>
      <c r="J9" s="103">
        <v>0</v>
      </c>
      <c r="K9" s="103">
        <v>110000</v>
      </c>
      <c r="L9" s="103">
        <v>0</v>
      </c>
      <c r="M9" s="103">
        <v>0</v>
      </c>
      <c r="N9" s="103">
        <v>0</v>
      </c>
      <c r="O9" s="103">
        <v>0</v>
      </c>
      <c r="P9" s="103">
        <v>0</v>
      </c>
      <c r="Q9" s="103">
        <v>0</v>
      </c>
    </row>
    <row r="10" spans="1:17" ht="63">
      <c r="A10" s="102" t="s">
        <v>88</v>
      </c>
      <c r="B10" s="102" t="s">
        <v>89</v>
      </c>
      <c r="C10" s="102" t="s">
        <v>88</v>
      </c>
      <c r="D10" s="102" t="s">
        <v>89</v>
      </c>
      <c r="E10" s="102" t="s">
        <v>90</v>
      </c>
      <c r="F10" s="102" t="s">
        <v>97</v>
      </c>
      <c r="G10" s="102" t="s">
        <v>92</v>
      </c>
      <c r="H10" s="103">
        <v>0</v>
      </c>
      <c r="I10" s="103">
        <v>0</v>
      </c>
      <c r="J10" s="103">
        <v>0</v>
      </c>
      <c r="K10" s="103">
        <v>2140000</v>
      </c>
      <c r="L10" s="103">
        <v>0</v>
      </c>
      <c r="M10" s="103">
        <v>0</v>
      </c>
      <c r="N10" s="103">
        <v>0</v>
      </c>
      <c r="O10" s="103">
        <v>0</v>
      </c>
      <c r="P10" s="103">
        <v>0</v>
      </c>
      <c r="Q10" s="103">
        <v>0</v>
      </c>
    </row>
    <row r="11" spans="1:17" ht="21">
      <c r="A11" s="102" t="s">
        <v>88</v>
      </c>
      <c r="B11" s="102" t="s">
        <v>89</v>
      </c>
      <c r="C11" s="102" t="s">
        <v>88</v>
      </c>
      <c r="D11" s="102" t="s">
        <v>89</v>
      </c>
      <c r="E11" s="102" t="s">
        <v>90</v>
      </c>
      <c r="F11" s="102" t="s">
        <v>98</v>
      </c>
      <c r="G11" s="102" t="s">
        <v>92</v>
      </c>
      <c r="H11" s="103">
        <v>0</v>
      </c>
      <c r="I11" s="103">
        <v>0</v>
      </c>
      <c r="J11" s="103">
        <v>0</v>
      </c>
      <c r="K11" s="103">
        <v>400000</v>
      </c>
      <c r="L11" s="103">
        <v>0</v>
      </c>
      <c r="M11" s="103">
        <v>0</v>
      </c>
      <c r="N11" s="103">
        <v>0</v>
      </c>
      <c r="O11" s="103">
        <v>0</v>
      </c>
      <c r="P11" s="103">
        <v>0</v>
      </c>
      <c r="Q11" s="103">
        <v>0</v>
      </c>
    </row>
    <row r="12" spans="1:17" ht="42">
      <c r="A12" s="102" t="s">
        <v>88</v>
      </c>
      <c r="B12" s="102" t="s">
        <v>89</v>
      </c>
      <c r="C12" s="102" t="s">
        <v>88</v>
      </c>
      <c r="D12" s="102" t="s">
        <v>89</v>
      </c>
      <c r="E12" s="102" t="s">
        <v>90</v>
      </c>
      <c r="F12" s="102" t="s">
        <v>99</v>
      </c>
      <c r="G12" s="102" t="s">
        <v>92</v>
      </c>
      <c r="H12" s="103">
        <v>0</v>
      </c>
      <c r="I12" s="103">
        <v>0</v>
      </c>
      <c r="J12" s="103">
        <v>0</v>
      </c>
      <c r="K12" s="103">
        <v>54000</v>
      </c>
      <c r="L12" s="103">
        <v>0</v>
      </c>
      <c r="M12" s="103">
        <v>0</v>
      </c>
      <c r="N12" s="103">
        <v>0</v>
      </c>
      <c r="O12" s="103">
        <v>0</v>
      </c>
      <c r="P12" s="103">
        <v>0</v>
      </c>
      <c r="Q12" s="103">
        <v>0</v>
      </c>
    </row>
    <row r="13" spans="1:17" ht="42">
      <c r="A13" s="102" t="s">
        <v>88</v>
      </c>
      <c r="B13" s="102" t="s">
        <v>89</v>
      </c>
      <c r="C13" s="102" t="s">
        <v>88</v>
      </c>
      <c r="D13" s="102" t="s">
        <v>89</v>
      </c>
      <c r="E13" s="102" t="s">
        <v>90</v>
      </c>
      <c r="F13" s="102" t="s">
        <v>100</v>
      </c>
      <c r="G13" s="102" t="s">
        <v>101</v>
      </c>
      <c r="H13" s="103">
        <v>0</v>
      </c>
      <c r="I13" s="103">
        <v>0</v>
      </c>
      <c r="J13" s="103">
        <v>0</v>
      </c>
      <c r="K13" s="103">
        <v>17500</v>
      </c>
      <c r="L13" s="103">
        <v>0</v>
      </c>
      <c r="M13" s="103">
        <v>0</v>
      </c>
      <c r="N13" s="103">
        <v>0</v>
      </c>
      <c r="O13" s="103">
        <v>0</v>
      </c>
      <c r="P13" s="103">
        <v>0</v>
      </c>
      <c r="Q13" s="103">
        <v>0</v>
      </c>
    </row>
    <row r="14" spans="1:17" ht="42">
      <c r="A14" s="102" t="s">
        <v>88</v>
      </c>
      <c r="B14" s="102" t="s">
        <v>89</v>
      </c>
      <c r="C14" s="102" t="s">
        <v>88</v>
      </c>
      <c r="D14" s="102" t="s">
        <v>89</v>
      </c>
      <c r="E14" s="102" t="s">
        <v>90</v>
      </c>
      <c r="F14" s="102" t="s">
        <v>102</v>
      </c>
      <c r="G14" s="102" t="s">
        <v>103</v>
      </c>
      <c r="H14" s="103">
        <v>0</v>
      </c>
      <c r="I14" s="103">
        <v>0</v>
      </c>
      <c r="J14" s="103">
        <v>0</v>
      </c>
      <c r="K14" s="103">
        <v>48000</v>
      </c>
      <c r="L14" s="103">
        <v>0</v>
      </c>
      <c r="M14" s="103">
        <v>0</v>
      </c>
      <c r="N14" s="103">
        <v>0</v>
      </c>
      <c r="O14" s="103">
        <v>0</v>
      </c>
      <c r="P14" s="103">
        <v>0</v>
      </c>
      <c r="Q14" s="103">
        <v>0</v>
      </c>
    </row>
    <row r="15" spans="1:17" ht="42">
      <c r="A15" s="102" t="s">
        <v>88</v>
      </c>
      <c r="B15" s="102" t="s">
        <v>89</v>
      </c>
      <c r="C15" s="102" t="s">
        <v>88</v>
      </c>
      <c r="D15" s="102" t="s">
        <v>89</v>
      </c>
      <c r="E15" s="102" t="s">
        <v>90</v>
      </c>
      <c r="F15" s="102" t="s">
        <v>104</v>
      </c>
      <c r="G15" s="102" t="s">
        <v>105</v>
      </c>
      <c r="H15" s="103">
        <v>0</v>
      </c>
      <c r="I15" s="103">
        <v>0</v>
      </c>
      <c r="J15" s="103">
        <v>0</v>
      </c>
      <c r="K15" s="103">
        <v>94000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3">
        <v>0</v>
      </c>
    </row>
    <row r="16" spans="1:17" ht="42">
      <c r="A16" s="102" t="s">
        <v>88</v>
      </c>
      <c r="B16" s="102" t="s">
        <v>89</v>
      </c>
      <c r="C16" s="102" t="s">
        <v>88</v>
      </c>
      <c r="D16" s="102" t="s">
        <v>89</v>
      </c>
      <c r="E16" s="102" t="s">
        <v>90</v>
      </c>
      <c r="F16" s="102" t="s">
        <v>104</v>
      </c>
      <c r="G16" s="102" t="s">
        <v>106</v>
      </c>
      <c r="H16" s="103">
        <v>0</v>
      </c>
      <c r="I16" s="103">
        <v>0</v>
      </c>
      <c r="J16" s="103">
        <v>0</v>
      </c>
      <c r="K16" s="103">
        <v>45000</v>
      </c>
      <c r="L16" s="103">
        <v>0</v>
      </c>
      <c r="M16" s="103">
        <v>0</v>
      </c>
      <c r="N16" s="103">
        <v>0</v>
      </c>
      <c r="O16" s="103">
        <v>0</v>
      </c>
      <c r="P16" s="103">
        <v>0</v>
      </c>
      <c r="Q16" s="103">
        <v>0</v>
      </c>
    </row>
    <row r="17" spans="1:17" ht="21">
      <c r="A17" s="102" t="s">
        <v>88</v>
      </c>
      <c r="B17" s="102" t="s">
        <v>89</v>
      </c>
      <c r="C17" s="102" t="s">
        <v>88</v>
      </c>
      <c r="D17" s="102" t="s">
        <v>89</v>
      </c>
      <c r="E17" s="102" t="s">
        <v>90</v>
      </c>
      <c r="F17" s="102" t="s">
        <v>102</v>
      </c>
      <c r="G17" s="102" t="s">
        <v>107</v>
      </c>
      <c r="H17" s="103">
        <v>0</v>
      </c>
      <c r="I17" s="103">
        <v>0</v>
      </c>
      <c r="J17" s="103">
        <v>0</v>
      </c>
      <c r="K17" s="103">
        <v>22000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42">
      <c r="A18" s="102" t="s">
        <v>88</v>
      </c>
      <c r="B18" s="102" t="s">
        <v>89</v>
      </c>
      <c r="C18" s="102" t="s">
        <v>88</v>
      </c>
      <c r="D18" s="102" t="s">
        <v>89</v>
      </c>
      <c r="E18" s="102" t="s">
        <v>90</v>
      </c>
      <c r="F18" s="102" t="s">
        <v>108</v>
      </c>
      <c r="G18" s="102" t="s">
        <v>92</v>
      </c>
      <c r="H18" s="103">
        <v>0</v>
      </c>
      <c r="I18" s="103">
        <v>0</v>
      </c>
      <c r="J18" s="103">
        <v>0</v>
      </c>
      <c r="K18" s="103">
        <v>270000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21">
      <c r="A19" s="102" t="s">
        <v>88</v>
      </c>
      <c r="B19" s="102" t="s">
        <v>89</v>
      </c>
      <c r="C19" s="102" t="s">
        <v>88</v>
      </c>
      <c r="D19" s="102" t="s">
        <v>89</v>
      </c>
      <c r="E19" s="102" t="s">
        <v>90</v>
      </c>
      <c r="F19" s="102" t="s">
        <v>109</v>
      </c>
      <c r="G19" s="102" t="s">
        <v>92</v>
      </c>
      <c r="H19" s="103">
        <v>0</v>
      </c>
      <c r="I19" s="103">
        <v>0</v>
      </c>
      <c r="J19" s="103">
        <v>0</v>
      </c>
      <c r="K19" s="103">
        <v>99000</v>
      </c>
      <c r="L19" s="103">
        <v>0</v>
      </c>
      <c r="M19" s="103">
        <v>0</v>
      </c>
      <c r="N19" s="103">
        <v>0</v>
      </c>
      <c r="O19" s="103">
        <v>0</v>
      </c>
      <c r="P19" s="103">
        <v>0</v>
      </c>
      <c r="Q19" s="103">
        <v>0</v>
      </c>
    </row>
    <row r="20" spans="1:17" ht="63">
      <c r="A20" s="102" t="s">
        <v>88</v>
      </c>
      <c r="B20" s="102" t="s">
        <v>89</v>
      </c>
      <c r="C20" s="102" t="s">
        <v>88</v>
      </c>
      <c r="D20" s="102" t="s">
        <v>89</v>
      </c>
      <c r="E20" s="102" t="s">
        <v>90</v>
      </c>
      <c r="F20" s="102" t="s">
        <v>110</v>
      </c>
      <c r="G20" s="102" t="s">
        <v>111</v>
      </c>
      <c r="H20" s="103">
        <v>0</v>
      </c>
      <c r="I20" s="103">
        <v>0</v>
      </c>
      <c r="J20" s="103">
        <v>0</v>
      </c>
      <c r="K20" s="103">
        <v>270000</v>
      </c>
      <c r="L20" s="103">
        <v>0</v>
      </c>
      <c r="M20" s="103">
        <v>0</v>
      </c>
      <c r="N20" s="103">
        <v>0</v>
      </c>
      <c r="O20" s="103">
        <v>0</v>
      </c>
      <c r="P20" s="103">
        <v>0</v>
      </c>
      <c r="Q20" s="103">
        <v>0</v>
      </c>
    </row>
    <row r="21" spans="1:17" ht="42">
      <c r="A21" s="102" t="s">
        <v>88</v>
      </c>
      <c r="B21" s="102" t="s">
        <v>89</v>
      </c>
      <c r="C21" s="102" t="s">
        <v>88</v>
      </c>
      <c r="D21" s="102" t="s">
        <v>89</v>
      </c>
      <c r="E21" s="102" t="s">
        <v>90</v>
      </c>
      <c r="F21" s="102" t="s">
        <v>112</v>
      </c>
      <c r="G21" s="102" t="s">
        <v>92</v>
      </c>
      <c r="H21" s="103">
        <v>0</v>
      </c>
      <c r="I21" s="103">
        <v>0</v>
      </c>
      <c r="J21" s="103">
        <v>0</v>
      </c>
      <c r="K21" s="103">
        <v>2500000</v>
      </c>
      <c r="L21" s="103">
        <v>0</v>
      </c>
      <c r="M21" s="103">
        <v>0</v>
      </c>
      <c r="N21" s="103">
        <v>0</v>
      </c>
      <c r="O21" s="103">
        <v>0</v>
      </c>
      <c r="P21" s="103">
        <v>0</v>
      </c>
      <c r="Q21" s="103">
        <v>0</v>
      </c>
    </row>
    <row r="22" spans="1:17" ht="63">
      <c r="A22" s="102" t="s">
        <v>88</v>
      </c>
      <c r="B22" s="102" t="s">
        <v>89</v>
      </c>
      <c r="C22" s="102" t="s">
        <v>88</v>
      </c>
      <c r="D22" s="102" t="s">
        <v>89</v>
      </c>
      <c r="E22" s="102" t="s">
        <v>90</v>
      </c>
      <c r="F22" s="102" t="s">
        <v>113</v>
      </c>
      <c r="G22" s="102" t="s">
        <v>92</v>
      </c>
      <c r="H22" s="103">
        <v>0</v>
      </c>
      <c r="I22" s="103">
        <v>0</v>
      </c>
      <c r="J22" s="103">
        <v>0</v>
      </c>
      <c r="K22" s="103">
        <v>1600000</v>
      </c>
      <c r="L22" s="103">
        <v>0</v>
      </c>
      <c r="M22" s="103">
        <v>0</v>
      </c>
      <c r="N22" s="103">
        <v>0</v>
      </c>
      <c r="O22" s="103">
        <v>0</v>
      </c>
      <c r="P22" s="103">
        <v>0</v>
      </c>
      <c r="Q22" s="103">
        <v>0</v>
      </c>
    </row>
    <row r="23" spans="1:17" ht="21">
      <c r="A23" s="102" t="s">
        <v>88</v>
      </c>
      <c r="B23" s="102" t="s">
        <v>89</v>
      </c>
      <c r="C23" s="102" t="s">
        <v>88</v>
      </c>
      <c r="D23" s="102" t="s">
        <v>89</v>
      </c>
      <c r="E23" s="102" t="s">
        <v>114</v>
      </c>
      <c r="F23" s="102" t="s">
        <v>115</v>
      </c>
      <c r="G23" s="102" t="s">
        <v>116</v>
      </c>
      <c r="H23" s="103">
        <v>0</v>
      </c>
      <c r="I23" s="103">
        <v>0</v>
      </c>
      <c r="J23" s="103">
        <v>0</v>
      </c>
      <c r="K23" s="103">
        <v>170000</v>
      </c>
      <c r="L23" s="103">
        <v>0</v>
      </c>
      <c r="M23" s="103">
        <v>0</v>
      </c>
      <c r="N23" s="103">
        <v>0</v>
      </c>
      <c r="O23" s="103">
        <v>0</v>
      </c>
      <c r="P23" s="103">
        <v>0</v>
      </c>
      <c r="Q23" s="103">
        <v>0</v>
      </c>
    </row>
    <row r="24" spans="1:17" ht="21">
      <c r="A24" s="102" t="s">
        <v>88</v>
      </c>
      <c r="B24" s="102" t="s">
        <v>89</v>
      </c>
      <c r="C24" s="102" t="s">
        <v>88</v>
      </c>
      <c r="D24" s="102" t="s">
        <v>89</v>
      </c>
      <c r="E24" s="102" t="s">
        <v>90</v>
      </c>
      <c r="F24" s="102" t="s">
        <v>117</v>
      </c>
      <c r="G24" s="102" t="s">
        <v>118</v>
      </c>
      <c r="H24" s="103">
        <v>0</v>
      </c>
      <c r="I24" s="103">
        <v>0</v>
      </c>
      <c r="J24" s="103">
        <v>0</v>
      </c>
      <c r="K24" s="103">
        <v>94000</v>
      </c>
      <c r="L24" s="103">
        <v>0</v>
      </c>
      <c r="M24" s="103">
        <v>0</v>
      </c>
      <c r="N24" s="103">
        <v>6000</v>
      </c>
      <c r="O24" s="103">
        <v>0</v>
      </c>
      <c r="P24" s="103">
        <v>0</v>
      </c>
      <c r="Q24" s="103">
        <v>0</v>
      </c>
    </row>
    <row r="25" spans="1:17" ht="21">
      <c r="A25" s="102" t="s">
        <v>88</v>
      </c>
      <c r="B25" s="102" t="s">
        <v>89</v>
      </c>
      <c r="C25" s="102" t="s">
        <v>88</v>
      </c>
      <c r="D25" s="102" t="s">
        <v>89</v>
      </c>
      <c r="E25" s="102" t="s">
        <v>90</v>
      </c>
      <c r="F25" s="102" t="s">
        <v>119</v>
      </c>
      <c r="G25" s="102" t="s">
        <v>92</v>
      </c>
      <c r="H25" s="103">
        <v>0</v>
      </c>
      <c r="I25" s="103">
        <v>0</v>
      </c>
      <c r="J25" s="103">
        <v>0</v>
      </c>
      <c r="K25" s="103">
        <v>81000</v>
      </c>
      <c r="L25" s="103">
        <v>0</v>
      </c>
      <c r="M25" s="103">
        <v>0</v>
      </c>
      <c r="N25" s="103">
        <v>0</v>
      </c>
      <c r="O25" s="103">
        <v>0</v>
      </c>
      <c r="P25" s="103">
        <v>0</v>
      </c>
      <c r="Q25" s="103">
        <v>0</v>
      </c>
    </row>
    <row r="26" spans="1:17" ht="63">
      <c r="A26" s="102" t="s">
        <v>88</v>
      </c>
      <c r="B26" s="102" t="s">
        <v>89</v>
      </c>
      <c r="C26" s="102" t="s">
        <v>88</v>
      </c>
      <c r="D26" s="102" t="s">
        <v>89</v>
      </c>
      <c r="E26" s="102" t="s">
        <v>90</v>
      </c>
      <c r="F26" s="102" t="s">
        <v>120</v>
      </c>
      <c r="G26" s="102" t="s">
        <v>92</v>
      </c>
      <c r="H26" s="103">
        <v>0</v>
      </c>
      <c r="I26" s="103">
        <v>0</v>
      </c>
      <c r="J26" s="103">
        <v>0</v>
      </c>
      <c r="K26" s="103">
        <v>77000</v>
      </c>
      <c r="L26" s="103">
        <v>0</v>
      </c>
      <c r="M26" s="103">
        <v>0</v>
      </c>
      <c r="N26" s="103">
        <v>0</v>
      </c>
      <c r="O26" s="103">
        <v>0</v>
      </c>
      <c r="P26" s="103">
        <v>0</v>
      </c>
      <c r="Q26" s="103">
        <v>0</v>
      </c>
    </row>
    <row r="27" spans="1:17" ht="21">
      <c r="A27" s="102" t="s">
        <v>88</v>
      </c>
      <c r="B27" s="102" t="s">
        <v>89</v>
      </c>
      <c r="C27" s="102" t="s">
        <v>88</v>
      </c>
      <c r="D27" s="102" t="s">
        <v>89</v>
      </c>
      <c r="E27" s="102" t="s">
        <v>90</v>
      </c>
      <c r="F27" s="102" t="s">
        <v>121</v>
      </c>
      <c r="G27" s="102" t="s">
        <v>92</v>
      </c>
      <c r="H27" s="103">
        <v>0</v>
      </c>
      <c r="I27" s="103">
        <v>0</v>
      </c>
      <c r="J27" s="103">
        <v>0</v>
      </c>
      <c r="K27" s="103">
        <v>380000</v>
      </c>
      <c r="L27" s="103">
        <v>0</v>
      </c>
      <c r="M27" s="103">
        <v>0</v>
      </c>
      <c r="N27" s="103">
        <v>0</v>
      </c>
      <c r="O27" s="103">
        <v>0</v>
      </c>
      <c r="P27" s="103">
        <v>0</v>
      </c>
      <c r="Q27" s="103">
        <v>0</v>
      </c>
    </row>
    <row r="28" spans="1:17" ht="42">
      <c r="A28" s="102" t="s">
        <v>88</v>
      </c>
      <c r="B28" s="102" t="s">
        <v>89</v>
      </c>
      <c r="C28" s="102" t="s">
        <v>88</v>
      </c>
      <c r="D28" s="102" t="s">
        <v>89</v>
      </c>
      <c r="E28" s="102" t="s">
        <v>90</v>
      </c>
      <c r="F28" s="102" t="s">
        <v>122</v>
      </c>
      <c r="G28" s="102" t="s">
        <v>123</v>
      </c>
      <c r="H28" s="103">
        <v>0</v>
      </c>
      <c r="I28" s="103">
        <v>0</v>
      </c>
      <c r="J28" s="103">
        <v>0</v>
      </c>
      <c r="K28" s="103">
        <v>338069.81</v>
      </c>
      <c r="L28" s="103">
        <v>0</v>
      </c>
      <c r="M28" s="103">
        <v>0</v>
      </c>
      <c r="N28" s="103">
        <v>21930.19</v>
      </c>
      <c r="O28" s="103">
        <v>0</v>
      </c>
      <c r="P28" s="103">
        <v>0</v>
      </c>
      <c r="Q28" s="103">
        <v>0</v>
      </c>
    </row>
    <row r="29" spans="1:17" ht="21">
      <c r="A29" s="102" t="s">
        <v>124</v>
      </c>
      <c r="B29" s="102" t="s">
        <v>125</v>
      </c>
      <c r="C29" s="102" t="s">
        <v>124</v>
      </c>
      <c r="D29" s="102" t="s">
        <v>125</v>
      </c>
      <c r="E29" s="102" t="s">
        <v>90</v>
      </c>
      <c r="F29" s="102" t="s">
        <v>109</v>
      </c>
      <c r="G29" s="102" t="s">
        <v>92</v>
      </c>
      <c r="H29" s="103">
        <v>0</v>
      </c>
      <c r="I29" s="103">
        <v>0</v>
      </c>
      <c r="J29" s="103">
        <v>0</v>
      </c>
      <c r="K29" s="103">
        <v>0</v>
      </c>
      <c r="L29" s="103">
        <v>0</v>
      </c>
      <c r="M29" s="103">
        <v>8000</v>
      </c>
      <c r="N29" s="103">
        <v>0</v>
      </c>
      <c r="O29" s="103">
        <v>0</v>
      </c>
      <c r="P29" s="103">
        <v>0</v>
      </c>
      <c r="Q29" s="103">
        <v>0</v>
      </c>
    </row>
    <row r="30" spans="1:17" ht="21">
      <c r="A30" s="102" t="s">
        <v>124</v>
      </c>
      <c r="B30" s="102" t="s">
        <v>125</v>
      </c>
      <c r="C30" s="102" t="s">
        <v>124</v>
      </c>
      <c r="D30" s="102" t="s">
        <v>125</v>
      </c>
      <c r="E30" s="102" t="s">
        <v>90</v>
      </c>
      <c r="F30" s="102" t="s">
        <v>126</v>
      </c>
      <c r="G30" s="102" t="s">
        <v>92</v>
      </c>
      <c r="H30" s="103">
        <v>0</v>
      </c>
      <c r="I30" s="103">
        <v>0</v>
      </c>
      <c r="J30" s="103">
        <v>0</v>
      </c>
      <c r="K30" s="103">
        <v>0</v>
      </c>
      <c r="L30" s="103">
        <v>0</v>
      </c>
      <c r="M30" s="103">
        <v>12000</v>
      </c>
      <c r="N30" s="103">
        <v>0</v>
      </c>
      <c r="O30" s="103">
        <v>0</v>
      </c>
      <c r="P30" s="103">
        <v>0</v>
      </c>
      <c r="Q30" s="103">
        <v>0</v>
      </c>
    </row>
    <row r="31" spans="1:17" ht="21">
      <c r="A31" s="102" t="s">
        <v>124</v>
      </c>
      <c r="B31" s="102" t="s">
        <v>125</v>
      </c>
      <c r="C31" s="102" t="s">
        <v>124</v>
      </c>
      <c r="D31" s="102" t="s">
        <v>125</v>
      </c>
      <c r="E31" s="102" t="s">
        <v>90</v>
      </c>
      <c r="F31" s="102" t="s">
        <v>127</v>
      </c>
      <c r="G31" s="102" t="s">
        <v>92</v>
      </c>
      <c r="H31" s="103">
        <v>0</v>
      </c>
      <c r="I31" s="103">
        <v>0</v>
      </c>
      <c r="J31" s="103">
        <v>0</v>
      </c>
      <c r="K31" s="103">
        <v>0</v>
      </c>
      <c r="L31" s="103">
        <v>0</v>
      </c>
      <c r="M31" s="103">
        <v>20000</v>
      </c>
      <c r="N31" s="103">
        <v>0</v>
      </c>
      <c r="O31" s="103">
        <v>0</v>
      </c>
      <c r="P31" s="103">
        <v>0</v>
      </c>
      <c r="Q31" s="103">
        <v>0</v>
      </c>
    </row>
    <row r="32" spans="1:17" ht="21">
      <c r="A32" s="102" t="s">
        <v>124</v>
      </c>
      <c r="B32" s="102" t="s">
        <v>125</v>
      </c>
      <c r="C32" s="102" t="s">
        <v>124</v>
      </c>
      <c r="D32" s="102" t="s">
        <v>125</v>
      </c>
      <c r="E32" s="102" t="s">
        <v>90</v>
      </c>
      <c r="F32" s="102" t="s">
        <v>128</v>
      </c>
      <c r="G32" s="102" t="s">
        <v>92</v>
      </c>
      <c r="H32" s="103">
        <v>0</v>
      </c>
      <c r="I32" s="103">
        <v>0</v>
      </c>
      <c r="J32" s="103">
        <v>0</v>
      </c>
      <c r="K32" s="103">
        <v>0</v>
      </c>
      <c r="L32" s="103">
        <v>0</v>
      </c>
      <c r="M32" s="103">
        <v>65400</v>
      </c>
      <c r="N32" s="103">
        <v>0</v>
      </c>
      <c r="O32" s="103">
        <v>0</v>
      </c>
      <c r="P32" s="103">
        <v>600</v>
      </c>
      <c r="Q32" s="103">
        <v>0</v>
      </c>
    </row>
    <row r="33" spans="1:17" ht="21">
      <c r="A33" s="102" t="s">
        <v>124</v>
      </c>
      <c r="B33" s="102" t="s">
        <v>125</v>
      </c>
      <c r="C33" s="102" t="s">
        <v>124</v>
      </c>
      <c r="D33" s="102" t="s">
        <v>125</v>
      </c>
      <c r="E33" s="102" t="s">
        <v>90</v>
      </c>
      <c r="F33" s="102" t="s">
        <v>129</v>
      </c>
      <c r="G33" s="102" t="s">
        <v>92</v>
      </c>
      <c r="H33" s="103">
        <v>0</v>
      </c>
      <c r="I33" s="103">
        <v>0</v>
      </c>
      <c r="J33" s="103">
        <v>0</v>
      </c>
      <c r="K33" s="103">
        <v>0</v>
      </c>
      <c r="L33" s="103">
        <v>0</v>
      </c>
      <c r="M33" s="103">
        <v>6500</v>
      </c>
      <c r="N33" s="103">
        <v>0</v>
      </c>
      <c r="O33" s="103">
        <v>0</v>
      </c>
      <c r="P33" s="103">
        <v>6500</v>
      </c>
      <c r="Q33" s="103">
        <v>0</v>
      </c>
    </row>
    <row r="34" spans="1:17" ht="21">
      <c r="A34" s="102" t="s">
        <v>124</v>
      </c>
      <c r="B34" s="102" t="s">
        <v>125</v>
      </c>
      <c r="C34" s="102" t="s">
        <v>124</v>
      </c>
      <c r="D34" s="102" t="s">
        <v>125</v>
      </c>
      <c r="E34" s="102" t="s">
        <v>90</v>
      </c>
      <c r="F34" s="102" t="s">
        <v>130</v>
      </c>
      <c r="G34" s="102" t="s">
        <v>92</v>
      </c>
      <c r="H34" s="103">
        <v>0</v>
      </c>
      <c r="I34" s="103">
        <v>0</v>
      </c>
      <c r="J34" s="103">
        <v>0</v>
      </c>
      <c r="K34" s="103">
        <v>0</v>
      </c>
      <c r="L34" s="103">
        <v>0</v>
      </c>
      <c r="M34" s="103">
        <v>22000</v>
      </c>
      <c r="N34" s="103">
        <v>0</v>
      </c>
      <c r="O34" s="103">
        <v>0</v>
      </c>
      <c r="P34" s="103">
        <v>0</v>
      </c>
      <c r="Q34" s="103">
        <v>0</v>
      </c>
    </row>
    <row r="35" spans="1:17" ht="42">
      <c r="A35" s="102" t="s">
        <v>124</v>
      </c>
      <c r="B35" s="102" t="s">
        <v>125</v>
      </c>
      <c r="C35" s="102" t="s">
        <v>124</v>
      </c>
      <c r="D35" s="102" t="s">
        <v>125</v>
      </c>
      <c r="E35" s="102" t="s">
        <v>90</v>
      </c>
      <c r="F35" s="102" t="s">
        <v>131</v>
      </c>
      <c r="G35" s="102" t="s">
        <v>92</v>
      </c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9492.41</v>
      </c>
      <c r="N35" s="103">
        <v>1507.59</v>
      </c>
      <c r="O35" s="103">
        <v>0</v>
      </c>
      <c r="P35" s="103">
        <v>0</v>
      </c>
      <c r="Q35" s="103">
        <v>0</v>
      </c>
    </row>
    <row r="36" spans="1:17" ht="21">
      <c r="A36" s="102" t="s">
        <v>124</v>
      </c>
      <c r="B36" s="102" t="s">
        <v>125</v>
      </c>
      <c r="C36" s="102" t="s">
        <v>124</v>
      </c>
      <c r="D36" s="102" t="s">
        <v>125</v>
      </c>
      <c r="E36" s="102" t="s">
        <v>90</v>
      </c>
      <c r="F36" s="102" t="s">
        <v>132</v>
      </c>
      <c r="G36" s="102" t="s">
        <v>92</v>
      </c>
      <c r="H36" s="103">
        <v>0</v>
      </c>
      <c r="I36" s="103">
        <v>0</v>
      </c>
      <c r="J36" s="103">
        <v>0</v>
      </c>
      <c r="K36" s="103">
        <v>0</v>
      </c>
      <c r="L36" s="103">
        <v>0</v>
      </c>
      <c r="M36" s="103">
        <v>7000</v>
      </c>
      <c r="N36" s="103">
        <v>0</v>
      </c>
      <c r="O36" s="103">
        <v>0</v>
      </c>
      <c r="P36" s="103">
        <v>0</v>
      </c>
      <c r="Q36" s="103">
        <v>0</v>
      </c>
    </row>
    <row r="37" spans="1:17" ht="42">
      <c r="A37" s="102" t="s">
        <v>124</v>
      </c>
      <c r="B37" s="102" t="s">
        <v>125</v>
      </c>
      <c r="C37" s="102" t="s">
        <v>124</v>
      </c>
      <c r="D37" s="102" t="s">
        <v>125</v>
      </c>
      <c r="E37" s="102" t="s">
        <v>90</v>
      </c>
      <c r="F37" s="102" t="s">
        <v>133</v>
      </c>
      <c r="G37" s="102" t="s">
        <v>92</v>
      </c>
      <c r="H37" s="103">
        <v>0</v>
      </c>
      <c r="I37" s="103">
        <v>0</v>
      </c>
      <c r="J37" s="103">
        <v>0</v>
      </c>
      <c r="K37" s="103">
        <v>0</v>
      </c>
      <c r="L37" s="103">
        <v>0</v>
      </c>
      <c r="M37" s="103">
        <v>129400</v>
      </c>
      <c r="N37" s="103">
        <v>0</v>
      </c>
      <c r="O37" s="103">
        <v>0</v>
      </c>
      <c r="P37" s="103">
        <v>600</v>
      </c>
      <c r="Q37" s="103">
        <v>0</v>
      </c>
    </row>
    <row r="38" spans="1:17" ht="42">
      <c r="A38" s="102" t="s">
        <v>124</v>
      </c>
      <c r="B38" s="102" t="s">
        <v>125</v>
      </c>
      <c r="C38" s="102" t="s">
        <v>124</v>
      </c>
      <c r="D38" s="102" t="s">
        <v>125</v>
      </c>
      <c r="E38" s="102" t="s">
        <v>90</v>
      </c>
      <c r="F38" s="102" t="s">
        <v>134</v>
      </c>
      <c r="G38" s="102" t="s">
        <v>92</v>
      </c>
      <c r="H38" s="103">
        <v>0</v>
      </c>
      <c r="I38" s="103">
        <v>0</v>
      </c>
      <c r="J38" s="103">
        <v>0</v>
      </c>
      <c r="K38" s="103">
        <v>0</v>
      </c>
      <c r="L38" s="103">
        <v>0</v>
      </c>
      <c r="M38" s="103">
        <v>14000</v>
      </c>
      <c r="N38" s="103">
        <v>0</v>
      </c>
      <c r="O38" s="103">
        <v>0</v>
      </c>
      <c r="P38" s="103">
        <v>0</v>
      </c>
      <c r="Q38" s="103">
        <v>0</v>
      </c>
    </row>
    <row r="39" spans="1:17" ht="42">
      <c r="A39" s="102" t="s">
        <v>124</v>
      </c>
      <c r="B39" s="102" t="s">
        <v>125</v>
      </c>
      <c r="C39" s="102" t="s">
        <v>124</v>
      </c>
      <c r="D39" s="102" t="s">
        <v>125</v>
      </c>
      <c r="E39" s="102" t="s">
        <v>90</v>
      </c>
      <c r="F39" s="102" t="s">
        <v>135</v>
      </c>
      <c r="G39" s="102" t="s">
        <v>92</v>
      </c>
      <c r="H39" s="103">
        <v>0</v>
      </c>
      <c r="I39" s="103">
        <v>0</v>
      </c>
      <c r="J39" s="103">
        <v>0</v>
      </c>
      <c r="K39" s="103">
        <v>0</v>
      </c>
      <c r="L39" s="103">
        <v>0</v>
      </c>
      <c r="M39" s="103">
        <v>351000</v>
      </c>
      <c r="N39" s="103">
        <v>26958.22</v>
      </c>
      <c r="O39" s="103">
        <v>0</v>
      </c>
      <c r="P39" s="103">
        <v>2041.78</v>
      </c>
      <c r="Q39" s="103">
        <v>26958.22</v>
      </c>
    </row>
    <row r="40" spans="1:17" ht="21">
      <c r="A40" s="102" t="s">
        <v>124</v>
      </c>
      <c r="B40" s="102" t="s">
        <v>125</v>
      </c>
      <c r="C40" s="102" t="s">
        <v>124</v>
      </c>
      <c r="D40" s="102" t="s">
        <v>125</v>
      </c>
      <c r="E40" s="102" t="s">
        <v>90</v>
      </c>
      <c r="F40" s="102" t="s">
        <v>136</v>
      </c>
      <c r="G40" s="102" t="s">
        <v>92</v>
      </c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30281</v>
      </c>
      <c r="N40" s="103">
        <v>0</v>
      </c>
      <c r="O40" s="103">
        <v>0</v>
      </c>
      <c r="P40" s="103">
        <v>719</v>
      </c>
      <c r="Q40" s="103">
        <v>0</v>
      </c>
    </row>
    <row r="41" spans="1:17" ht="21">
      <c r="A41" s="102" t="s">
        <v>124</v>
      </c>
      <c r="B41" s="102" t="s">
        <v>125</v>
      </c>
      <c r="C41" s="102" t="s">
        <v>124</v>
      </c>
      <c r="D41" s="102" t="s">
        <v>125</v>
      </c>
      <c r="E41" s="102" t="s">
        <v>90</v>
      </c>
      <c r="F41" s="102" t="s">
        <v>137</v>
      </c>
      <c r="G41" s="102" t="s">
        <v>92</v>
      </c>
      <c r="H41" s="103">
        <v>0</v>
      </c>
      <c r="I41" s="103">
        <v>0</v>
      </c>
      <c r="J41" s="103">
        <v>0</v>
      </c>
      <c r="K41" s="103">
        <v>0</v>
      </c>
      <c r="L41" s="103">
        <v>0</v>
      </c>
      <c r="M41" s="103">
        <v>10260</v>
      </c>
      <c r="N41" s="103">
        <v>0</v>
      </c>
      <c r="O41" s="103">
        <v>0</v>
      </c>
      <c r="P41" s="103">
        <v>1740</v>
      </c>
      <c r="Q41" s="103">
        <v>0</v>
      </c>
    </row>
    <row r="42" spans="1:17" ht="21">
      <c r="A42" s="102" t="s">
        <v>124</v>
      </c>
      <c r="B42" s="102" t="s">
        <v>125</v>
      </c>
      <c r="C42" s="102" t="s">
        <v>124</v>
      </c>
      <c r="D42" s="102" t="s">
        <v>125</v>
      </c>
      <c r="E42" s="102" t="s">
        <v>90</v>
      </c>
      <c r="F42" s="102" t="s">
        <v>138</v>
      </c>
      <c r="G42" s="102" t="s">
        <v>92</v>
      </c>
      <c r="H42" s="103">
        <v>0</v>
      </c>
      <c r="I42" s="103">
        <v>0</v>
      </c>
      <c r="J42" s="103">
        <v>0</v>
      </c>
      <c r="K42" s="103">
        <v>0</v>
      </c>
      <c r="L42" s="103">
        <v>0</v>
      </c>
      <c r="M42" s="103">
        <v>65400</v>
      </c>
      <c r="N42" s="103">
        <v>0</v>
      </c>
      <c r="O42" s="103">
        <v>0</v>
      </c>
      <c r="P42" s="103">
        <v>600</v>
      </c>
      <c r="Q42" s="103">
        <v>0</v>
      </c>
    </row>
    <row r="43" spans="1:17" ht="42">
      <c r="A43" s="102" t="s">
        <v>124</v>
      </c>
      <c r="B43" s="102" t="s">
        <v>125</v>
      </c>
      <c r="C43" s="102" t="s">
        <v>124</v>
      </c>
      <c r="D43" s="102" t="s">
        <v>125</v>
      </c>
      <c r="E43" s="102" t="s">
        <v>90</v>
      </c>
      <c r="F43" s="102" t="s">
        <v>139</v>
      </c>
      <c r="G43" s="102" t="s">
        <v>92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120000</v>
      </c>
      <c r="N43" s="103">
        <v>0</v>
      </c>
      <c r="O43" s="103">
        <v>0</v>
      </c>
      <c r="P43" s="103">
        <v>20000</v>
      </c>
      <c r="Q43" s="103">
        <v>0</v>
      </c>
    </row>
    <row r="44" spans="1:17" ht="42">
      <c r="A44" s="102" t="s">
        <v>124</v>
      </c>
      <c r="B44" s="102" t="s">
        <v>125</v>
      </c>
      <c r="C44" s="102" t="s">
        <v>124</v>
      </c>
      <c r="D44" s="102" t="s">
        <v>125</v>
      </c>
      <c r="E44" s="102" t="s">
        <v>90</v>
      </c>
      <c r="F44" s="102" t="s">
        <v>140</v>
      </c>
      <c r="G44" s="102" t="s">
        <v>92</v>
      </c>
      <c r="H44" s="103">
        <v>0</v>
      </c>
      <c r="I44" s="103">
        <v>0</v>
      </c>
      <c r="J44" s="103">
        <v>0</v>
      </c>
      <c r="K44" s="103">
        <v>0</v>
      </c>
      <c r="L44" s="103">
        <v>0</v>
      </c>
      <c r="M44" s="103">
        <v>9900</v>
      </c>
      <c r="N44" s="103">
        <v>0</v>
      </c>
      <c r="O44" s="103">
        <v>0</v>
      </c>
      <c r="P44" s="103">
        <v>0</v>
      </c>
      <c r="Q44" s="103">
        <v>0</v>
      </c>
    </row>
    <row r="45" spans="1:17" ht="42">
      <c r="A45" s="102" t="s">
        <v>124</v>
      </c>
      <c r="B45" s="102" t="s">
        <v>125</v>
      </c>
      <c r="C45" s="102" t="s">
        <v>124</v>
      </c>
      <c r="D45" s="102" t="s">
        <v>125</v>
      </c>
      <c r="E45" s="102" t="s">
        <v>90</v>
      </c>
      <c r="F45" s="102" t="s">
        <v>141</v>
      </c>
      <c r="G45" s="102" t="s">
        <v>92</v>
      </c>
      <c r="H45" s="103">
        <v>0</v>
      </c>
      <c r="I45" s="103">
        <v>0</v>
      </c>
      <c r="J45" s="103">
        <v>0</v>
      </c>
      <c r="K45" s="103">
        <v>0</v>
      </c>
      <c r="L45" s="103">
        <v>0</v>
      </c>
      <c r="M45" s="103">
        <v>70000</v>
      </c>
      <c r="N45" s="103">
        <v>0</v>
      </c>
      <c r="O45" s="103">
        <v>0</v>
      </c>
      <c r="P45" s="103">
        <v>0</v>
      </c>
      <c r="Q45" s="103">
        <v>0</v>
      </c>
    </row>
    <row r="46" spans="1:17" ht="42">
      <c r="A46" s="102" t="s">
        <v>124</v>
      </c>
      <c r="B46" s="102" t="s">
        <v>125</v>
      </c>
      <c r="C46" s="102" t="s">
        <v>124</v>
      </c>
      <c r="D46" s="102" t="s">
        <v>125</v>
      </c>
      <c r="E46" s="102" t="s">
        <v>90</v>
      </c>
      <c r="F46" s="102" t="s">
        <v>142</v>
      </c>
      <c r="G46" s="102" t="s">
        <v>92</v>
      </c>
      <c r="H46" s="103">
        <v>0</v>
      </c>
      <c r="I46" s="103">
        <v>0</v>
      </c>
      <c r="J46" s="103">
        <v>0</v>
      </c>
      <c r="K46" s="103">
        <v>0</v>
      </c>
      <c r="L46" s="103">
        <v>0</v>
      </c>
      <c r="M46" s="103">
        <v>34200</v>
      </c>
      <c r="N46" s="103">
        <v>0</v>
      </c>
      <c r="O46" s="103">
        <v>0</v>
      </c>
      <c r="P46" s="103">
        <v>0</v>
      </c>
      <c r="Q46" s="103">
        <v>0</v>
      </c>
    </row>
    <row r="47" spans="1:17" ht="21">
      <c r="A47" s="102" t="s">
        <v>124</v>
      </c>
      <c r="B47" s="102" t="s">
        <v>125</v>
      </c>
      <c r="C47" s="102" t="s">
        <v>124</v>
      </c>
      <c r="D47" s="102" t="s">
        <v>125</v>
      </c>
      <c r="E47" s="102" t="s">
        <v>114</v>
      </c>
      <c r="F47" s="102" t="s">
        <v>143</v>
      </c>
      <c r="G47" s="102" t="s">
        <v>92</v>
      </c>
      <c r="H47" s="103">
        <v>0</v>
      </c>
      <c r="I47" s="103">
        <v>0</v>
      </c>
      <c r="J47" s="103">
        <v>0</v>
      </c>
      <c r="K47" s="103">
        <v>0</v>
      </c>
      <c r="L47" s="103">
        <v>0</v>
      </c>
      <c r="M47" s="103">
        <v>64200</v>
      </c>
      <c r="N47" s="103">
        <v>0</v>
      </c>
      <c r="O47" s="103">
        <v>0</v>
      </c>
      <c r="P47" s="103">
        <v>0</v>
      </c>
      <c r="Q47" s="103">
        <v>0</v>
      </c>
    </row>
    <row r="48" spans="1:17" ht="42">
      <c r="A48" s="102" t="s">
        <v>144</v>
      </c>
      <c r="B48" s="102" t="s">
        <v>145</v>
      </c>
      <c r="C48" s="102" t="s">
        <v>146</v>
      </c>
      <c r="D48" s="102" t="s">
        <v>147</v>
      </c>
      <c r="E48" s="102" t="s">
        <v>90</v>
      </c>
      <c r="F48" s="102" t="s">
        <v>148</v>
      </c>
      <c r="G48" s="102" t="s">
        <v>92</v>
      </c>
      <c r="H48" s="103">
        <v>0</v>
      </c>
      <c r="I48" s="103">
        <v>0</v>
      </c>
      <c r="J48" s="103">
        <v>0</v>
      </c>
      <c r="K48" s="103">
        <v>0</v>
      </c>
      <c r="L48" s="103">
        <v>0</v>
      </c>
      <c r="M48" s="103">
        <v>5750</v>
      </c>
      <c r="N48" s="103">
        <v>0</v>
      </c>
      <c r="O48" s="103">
        <v>0</v>
      </c>
      <c r="P48" s="103">
        <v>50</v>
      </c>
      <c r="Q48" s="103">
        <v>0</v>
      </c>
    </row>
    <row r="49" spans="1:17" ht="42">
      <c r="A49" s="102" t="s">
        <v>144</v>
      </c>
      <c r="B49" s="102" t="s">
        <v>145</v>
      </c>
      <c r="C49" s="102" t="s">
        <v>146</v>
      </c>
      <c r="D49" s="102" t="s">
        <v>147</v>
      </c>
      <c r="E49" s="102" t="s">
        <v>90</v>
      </c>
      <c r="F49" s="102" t="s">
        <v>138</v>
      </c>
      <c r="G49" s="102" t="s">
        <v>92</v>
      </c>
      <c r="H49" s="103">
        <v>0</v>
      </c>
      <c r="I49" s="103">
        <v>0</v>
      </c>
      <c r="J49" s="103">
        <v>0</v>
      </c>
      <c r="K49" s="103">
        <v>0</v>
      </c>
      <c r="L49" s="103">
        <v>0</v>
      </c>
      <c r="M49" s="103">
        <v>28950</v>
      </c>
      <c r="N49" s="103">
        <v>0</v>
      </c>
      <c r="O49" s="103">
        <v>0</v>
      </c>
      <c r="P49" s="103">
        <v>50</v>
      </c>
      <c r="Q49" s="103">
        <v>0</v>
      </c>
    </row>
    <row r="50" spans="1:17" ht="42">
      <c r="A50" s="102" t="s">
        <v>144</v>
      </c>
      <c r="B50" s="102" t="s">
        <v>145</v>
      </c>
      <c r="C50" s="102" t="s">
        <v>146</v>
      </c>
      <c r="D50" s="102" t="s">
        <v>147</v>
      </c>
      <c r="E50" s="102" t="s">
        <v>90</v>
      </c>
      <c r="F50" s="102" t="s">
        <v>149</v>
      </c>
      <c r="G50" s="102" t="s">
        <v>92</v>
      </c>
      <c r="H50" s="103">
        <v>0</v>
      </c>
      <c r="I50" s="103">
        <v>0</v>
      </c>
      <c r="J50" s="103">
        <v>7900</v>
      </c>
      <c r="K50" s="103">
        <v>0</v>
      </c>
      <c r="L50" s="103">
        <v>0</v>
      </c>
      <c r="M50" s="103">
        <v>0</v>
      </c>
      <c r="N50" s="103">
        <v>0</v>
      </c>
      <c r="O50" s="103">
        <v>0</v>
      </c>
      <c r="P50" s="103">
        <v>0</v>
      </c>
      <c r="Q50" s="103">
        <v>0</v>
      </c>
    </row>
    <row r="51" spans="1:17" ht="42">
      <c r="A51" s="102" t="s">
        <v>144</v>
      </c>
      <c r="B51" s="102" t="s">
        <v>145</v>
      </c>
      <c r="C51" s="102" t="s">
        <v>150</v>
      </c>
      <c r="D51" s="102" t="s">
        <v>151</v>
      </c>
      <c r="E51" s="102" t="s">
        <v>90</v>
      </c>
      <c r="F51" s="102" t="s">
        <v>148</v>
      </c>
      <c r="G51" s="102" t="s">
        <v>92</v>
      </c>
      <c r="H51" s="103">
        <v>0</v>
      </c>
      <c r="I51" s="103">
        <v>0</v>
      </c>
      <c r="J51" s="103">
        <v>0</v>
      </c>
      <c r="K51" s="103">
        <v>0</v>
      </c>
      <c r="L51" s="103">
        <v>0</v>
      </c>
      <c r="M51" s="103">
        <v>5750</v>
      </c>
      <c r="N51" s="103">
        <v>0</v>
      </c>
      <c r="O51" s="103">
        <v>0</v>
      </c>
      <c r="P51" s="103">
        <v>50</v>
      </c>
      <c r="Q51" s="103">
        <v>0</v>
      </c>
    </row>
    <row r="52" spans="1:17" ht="42">
      <c r="A52" s="102" t="s">
        <v>144</v>
      </c>
      <c r="B52" s="102" t="s">
        <v>145</v>
      </c>
      <c r="C52" s="102" t="s">
        <v>150</v>
      </c>
      <c r="D52" s="102" t="s">
        <v>151</v>
      </c>
      <c r="E52" s="102" t="s">
        <v>90</v>
      </c>
      <c r="F52" s="102" t="s">
        <v>138</v>
      </c>
      <c r="G52" s="102" t="s">
        <v>92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28950</v>
      </c>
      <c r="N52" s="103">
        <v>0</v>
      </c>
      <c r="O52" s="103">
        <v>0</v>
      </c>
      <c r="P52" s="103">
        <v>50</v>
      </c>
      <c r="Q52" s="103">
        <v>0</v>
      </c>
    </row>
    <row r="53" spans="1:17" ht="42">
      <c r="A53" s="102" t="s">
        <v>144</v>
      </c>
      <c r="B53" s="102" t="s">
        <v>145</v>
      </c>
      <c r="C53" s="102" t="s">
        <v>150</v>
      </c>
      <c r="D53" s="102" t="s">
        <v>151</v>
      </c>
      <c r="E53" s="102" t="s">
        <v>90</v>
      </c>
      <c r="F53" s="102" t="s">
        <v>152</v>
      </c>
      <c r="G53" s="102" t="s">
        <v>92</v>
      </c>
      <c r="H53" s="103">
        <v>0</v>
      </c>
      <c r="I53" s="103">
        <v>6000</v>
      </c>
      <c r="J53" s="103">
        <v>0</v>
      </c>
      <c r="K53" s="103">
        <v>0</v>
      </c>
      <c r="L53" s="103">
        <v>0</v>
      </c>
      <c r="M53" s="103">
        <v>0</v>
      </c>
      <c r="N53" s="103">
        <v>0</v>
      </c>
      <c r="O53" s="103">
        <v>0</v>
      </c>
      <c r="P53" s="103">
        <v>0</v>
      </c>
      <c r="Q53" s="103">
        <v>0</v>
      </c>
    </row>
    <row r="54" spans="1:17" ht="42">
      <c r="A54" s="102" t="s">
        <v>144</v>
      </c>
      <c r="B54" s="102" t="s">
        <v>145</v>
      </c>
      <c r="C54" s="102" t="s">
        <v>153</v>
      </c>
      <c r="D54" s="102" t="s">
        <v>154</v>
      </c>
      <c r="E54" s="102" t="s">
        <v>90</v>
      </c>
      <c r="F54" s="102" t="s">
        <v>148</v>
      </c>
      <c r="G54" s="102" t="s">
        <v>92</v>
      </c>
      <c r="H54" s="103">
        <v>0</v>
      </c>
      <c r="I54" s="103">
        <v>0</v>
      </c>
      <c r="J54" s="103">
        <v>0</v>
      </c>
      <c r="K54" s="103">
        <v>0</v>
      </c>
      <c r="L54" s="103">
        <v>0</v>
      </c>
      <c r="M54" s="103">
        <v>5750</v>
      </c>
      <c r="N54" s="103">
        <v>0</v>
      </c>
      <c r="O54" s="103">
        <v>0</v>
      </c>
      <c r="P54" s="103">
        <v>50</v>
      </c>
      <c r="Q54" s="103">
        <v>0</v>
      </c>
    </row>
    <row r="55" spans="1:17" ht="42">
      <c r="A55" s="102" t="s">
        <v>144</v>
      </c>
      <c r="B55" s="102" t="s">
        <v>145</v>
      </c>
      <c r="C55" s="102" t="s">
        <v>153</v>
      </c>
      <c r="D55" s="102" t="s">
        <v>154</v>
      </c>
      <c r="E55" s="102" t="s">
        <v>90</v>
      </c>
      <c r="F55" s="102" t="s">
        <v>138</v>
      </c>
      <c r="G55" s="102" t="s">
        <v>92</v>
      </c>
      <c r="H55" s="103">
        <v>0</v>
      </c>
      <c r="I55" s="103">
        <v>0</v>
      </c>
      <c r="J55" s="103">
        <v>0</v>
      </c>
      <c r="K55" s="103">
        <v>0</v>
      </c>
      <c r="L55" s="103">
        <v>0</v>
      </c>
      <c r="M55" s="103">
        <v>28950</v>
      </c>
      <c r="N55" s="103">
        <v>0</v>
      </c>
      <c r="O55" s="103">
        <v>0</v>
      </c>
      <c r="P55" s="103">
        <v>50</v>
      </c>
      <c r="Q55" s="103">
        <v>0</v>
      </c>
    </row>
    <row r="56" spans="1:17" ht="42">
      <c r="A56" s="102" t="s">
        <v>144</v>
      </c>
      <c r="B56" s="102" t="s">
        <v>145</v>
      </c>
      <c r="C56" s="102" t="s">
        <v>153</v>
      </c>
      <c r="D56" s="102" t="s">
        <v>154</v>
      </c>
      <c r="E56" s="102" t="s">
        <v>90</v>
      </c>
      <c r="F56" s="102" t="s">
        <v>152</v>
      </c>
      <c r="G56" s="102" t="s">
        <v>92</v>
      </c>
      <c r="H56" s="103">
        <v>0</v>
      </c>
      <c r="I56" s="103">
        <v>6000</v>
      </c>
      <c r="J56" s="103">
        <v>0</v>
      </c>
      <c r="K56" s="103">
        <v>0</v>
      </c>
      <c r="L56" s="103">
        <v>0</v>
      </c>
      <c r="M56" s="103">
        <v>0</v>
      </c>
      <c r="N56" s="103">
        <v>0</v>
      </c>
      <c r="O56" s="103">
        <v>0</v>
      </c>
      <c r="P56" s="103">
        <v>0</v>
      </c>
      <c r="Q56" s="103">
        <v>0</v>
      </c>
    </row>
    <row r="57" spans="1:17" ht="42">
      <c r="A57" s="102" t="s">
        <v>144</v>
      </c>
      <c r="B57" s="102" t="s">
        <v>145</v>
      </c>
      <c r="C57" s="102" t="s">
        <v>153</v>
      </c>
      <c r="D57" s="102" t="s">
        <v>154</v>
      </c>
      <c r="E57" s="102" t="s">
        <v>90</v>
      </c>
      <c r="F57" s="102" t="s">
        <v>149</v>
      </c>
      <c r="G57" s="102" t="s">
        <v>92</v>
      </c>
      <c r="H57" s="103">
        <v>0</v>
      </c>
      <c r="I57" s="103">
        <v>0</v>
      </c>
      <c r="J57" s="103">
        <v>7900</v>
      </c>
      <c r="K57" s="103">
        <v>0</v>
      </c>
      <c r="L57" s="103">
        <v>0</v>
      </c>
      <c r="M57" s="103">
        <v>0</v>
      </c>
      <c r="N57" s="103">
        <v>0</v>
      </c>
      <c r="O57" s="103">
        <v>0</v>
      </c>
      <c r="P57" s="103">
        <v>0</v>
      </c>
      <c r="Q57" s="103">
        <v>0</v>
      </c>
    </row>
    <row r="58" spans="1:17" ht="42">
      <c r="A58" s="102" t="s">
        <v>144</v>
      </c>
      <c r="B58" s="102" t="s">
        <v>145</v>
      </c>
      <c r="C58" s="102" t="s">
        <v>155</v>
      </c>
      <c r="D58" s="102" t="s">
        <v>156</v>
      </c>
      <c r="E58" s="102" t="s">
        <v>90</v>
      </c>
      <c r="F58" s="102" t="s">
        <v>148</v>
      </c>
      <c r="G58" s="102" t="s">
        <v>92</v>
      </c>
      <c r="H58" s="103">
        <v>0</v>
      </c>
      <c r="I58" s="103">
        <v>0</v>
      </c>
      <c r="J58" s="103">
        <v>0</v>
      </c>
      <c r="K58" s="103">
        <v>0</v>
      </c>
      <c r="L58" s="103">
        <v>0</v>
      </c>
      <c r="M58" s="103">
        <v>5750</v>
      </c>
      <c r="N58" s="103">
        <v>0</v>
      </c>
      <c r="O58" s="103">
        <v>0</v>
      </c>
      <c r="P58" s="103">
        <v>50</v>
      </c>
      <c r="Q58" s="103">
        <v>0</v>
      </c>
    </row>
    <row r="59" spans="1:17" ht="42">
      <c r="A59" s="102" t="s">
        <v>144</v>
      </c>
      <c r="B59" s="102" t="s">
        <v>145</v>
      </c>
      <c r="C59" s="102" t="s">
        <v>155</v>
      </c>
      <c r="D59" s="102" t="s">
        <v>156</v>
      </c>
      <c r="E59" s="102" t="s">
        <v>90</v>
      </c>
      <c r="F59" s="102" t="s">
        <v>138</v>
      </c>
      <c r="G59" s="102" t="s">
        <v>92</v>
      </c>
      <c r="H59" s="103">
        <v>0</v>
      </c>
      <c r="I59" s="103">
        <v>0</v>
      </c>
      <c r="J59" s="103">
        <v>0</v>
      </c>
      <c r="K59" s="103">
        <v>0</v>
      </c>
      <c r="L59" s="103">
        <v>0</v>
      </c>
      <c r="M59" s="103">
        <v>28950</v>
      </c>
      <c r="N59" s="103">
        <v>0</v>
      </c>
      <c r="O59" s="103">
        <v>0</v>
      </c>
      <c r="P59" s="103">
        <v>50</v>
      </c>
      <c r="Q59" s="103">
        <v>0</v>
      </c>
    </row>
    <row r="60" spans="1:17" ht="42">
      <c r="A60" s="102" t="s">
        <v>144</v>
      </c>
      <c r="B60" s="102" t="s">
        <v>145</v>
      </c>
      <c r="C60" s="102" t="s">
        <v>157</v>
      </c>
      <c r="D60" s="102" t="s">
        <v>158</v>
      </c>
      <c r="E60" s="102" t="s">
        <v>90</v>
      </c>
      <c r="F60" s="102" t="s">
        <v>148</v>
      </c>
      <c r="G60" s="102" t="s">
        <v>92</v>
      </c>
      <c r="H60" s="103">
        <v>0</v>
      </c>
      <c r="I60" s="103">
        <v>0</v>
      </c>
      <c r="J60" s="103">
        <v>0</v>
      </c>
      <c r="K60" s="103">
        <v>0</v>
      </c>
      <c r="L60" s="103">
        <v>0</v>
      </c>
      <c r="M60" s="103">
        <v>5750</v>
      </c>
      <c r="N60" s="103">
        <v>0</v>
      </c>
      <c r="O60" s="103">
        <v>0</v>
      </c>
      <c r="P60" s="103">
        <v>50</v>
      </c>
      <c r="Q60" s="103">
        <v>0</v>
      </c>
    </row>
    <row r="61" spans="1:17" ht="42">
      <c r="A61" s="102" t="s">
        <v>144</v>
      </c>
      <c r="B61" s="102" t="s">
        <v>145</v>
      </c>
      <c r="C61" s="102" t="s">
        <v>157</v>
      </c>
      <c r="D61" s="102" t="s">
        <v>158</v>
      </c>
      <c r="E61" s="102" t="s">
        <v>90</v>
      </c>
      <c r="F61" s="102" t="s">
        <v>138</v>
      </c>
      <c r="G61" s="102" t="s">
        <v>92</v>
      </c>
      <c r="H61" s="103">
        <v>0</v>
      </c>
      <c r="I61" s="103">
        <v>0</v>
      </c>
      <c r="J61" s="103">
        <v>0</v>
      </c>
      <c r="K61" s="103">
        <v>0</v>
      </c>
      <c r="L61" s="103">
        <v>0</v>
      </c>
      <c r="M61" s="103">
        <v>28950</v>
      </c>
      <c r="N61" s="103">
        <v>0</v>
      </c>
      <c r="O61" s="103">
        <v>0</v>
      </c>
      <c r="P61" s="103">
        <v>50</v>
      </c>
      <c r="Q61" s="103">
        <v>0</v>
      </c>
    </row>
    <row r="62" spans="1:17" ht="42">
      <c r="A62" s="102" t="s">
        <v>144</v>
      </c>
      <c r="B62" s="102" t="s">
        <v>145</v>
      </c>
      <c r="C62" s="102" t="s">
        <v>157</v>
      </c>
      <c r="D62" s="102" t="s">
        <v>158</v>
      </c>
      <c r="E62" s="102" t="s">
        <v>114</v>
      </c>
      <c r="F62" s="102" t="s">
        <v>159</v>
      </c>
      <c r="G62" s="102" t="s">
        <v>160</v>
      </c>
      <c r="H62" s="103">
        <v>0</v>
      </c>
      <c r="I62" s="103">
        <v>0</v>
      </c>
      <c r="J62" s="103">
        <v>0</v>
      </c>
      <c r="K62" s="103">
        <v>0</v>
      </c>
      <c r="L62" s="103">
        <v>0</v>
      </c>
      <c r="M62" s="103">
        <v>46113</v>
      </c>
      <c r="N62" s="103">
        <v>0</v>
      </c>
      <c r="O62" s="103">
        <v>0</v>
      </c>
      <c r="P62" s="103">
        <v>1887</v>
      </c>
      <c r="Q62" s="103">
        <v>0</v>
      </c>
    </row>
    <row r="63" spans="1:17" ht="42">
      <c r="A63" s="102" t="s">
        <v>144</v>
      </c>
      <c r="B63" s="102" t="s">
        <v>145</v>
      </c>
      <c r="C63" s="102" t="s">
        <v>157</v>
      </c>
      <c r="D63" s="102" t="s">
        <v>158</v>
      </c>
      <c r="E63" s="102" t="s">
        <v>114</v>
      </c>
      <c r="F63" s="102" t="s">
        <v>159</v>
      </c>
      <c r="G63" s="102" t="s">
        <v>161</v>
      </c>
      <c r="H63" s="103">
        <v>0</v>
      </c>
      <c r="I63" s="103">
        <v>0</v>
      </c>
      <c r="J63" s="103">
        <v>0</v>
      </c>
      <c r="K63" s="103">
        <v>0</v>
      </c>
      <c r="L63" s="103">
        <v>0</v>
      </c>
      <c r="M63" s="103">
        <v>28642</v>
      </c>
      <c r="N63" s="103">
        <v>0</v>
      </c>
      <c r="O63" s="103">
        <v>0</v>
      </c>
      <c r="P63" s="103">
        <v>858</v>
      </c>
      <c r="Q63" s="103">
        <v>0</v>
      </c>
    </row>
    <row r="64" spans="1:17" ht="42">
      <c r="A64" s="102" t="s">
        <v>144</v>
      </c>
      <c r="B64" s="102" t="s">
        <v>145</v>
      </c>
      <c r="C64" s="102" t="s">
        <v>162</v>
      </c>
      <c r="D64" s="102" t="s">
        <v>163</v>
      </c>
      <c r="E64" s="102" t="s">
        <v>90</v>
      </c>
      <c r="F64" s="102" t="s">
        <v>148</v>
      </c>
      <c r="G64" s="102" t="s">
        <v>92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5750</v>
      </c>
      <c r="N64" s="103">
        <v>0</v>
      </c>
      <c r="O64" s="103">
        <v>0</v>
      </c>
      <c r="P64" s="103">
        <v>50</v>
      </c>
      <c r="Q64" s="103">
        <v>0</v>
      </c>
    </row>
    <row r="65" spans="1:17" ht="42">
      <c r="A65" s="102" t="s">
        <v>144</v>
      </c>
      <c r="B65" s="102" t="s">
        <v>145</v>
      </c>
      <c r="C65" s="102" t="s">
        <v>162</v>
      </c>
      <c r="D65" s="102" t="s">
        <v>163</v>
      </c>
      <c r="E65" s="102" t="s">
        <v>90</v>
      </c>
      <c r="F65" s="102" t="s">
        <v>138</v>
      </c>
      <c r="G65" s="102" t="s">
        <v>92</v>
      </c>
      <c r="H65" s="103">
        <v>0</v>
      </c>
      <c r="I65" s="103">
        <v>0</v>
      </c>
      <c r="J65" s="103">
        <v>0</v>
      </c>
      <c r="K65" s="103">
        <v>0</v>
      </c>
      <c r="L65" s="103">
        <v>0</v>
      </c>
      <c r="M65" s="103">
        <v>28950</v>
      </c>
      <c r="N65" s="103">
        <v>0</v>
      </c>
      <c r="O65" s="103">
        <v>0</v>
      </c>
      <c r="P65" s="103">
        <v>50</v>
      </c>
      <c r="Q65" s="103">
        <v>0</v>
      </c>
    </row>
    <row r="66" spans="1:17" ht="42">
      <c r="A66" s="102" t="s">
        <v>144</v>
      </c>
      <c r="B66" s="102" t="s">
        <v>145</v>
      </c>
      <c r="C66" s="102" t="s">
        <v>162</v>
      </c>
      <c r="D66" s="102" t="s">
        <v>163</v>
      </c>
      <c r="E66" s="102" t="s">
        <v>90</v>
      </c>
      <c r="F66" s="102" t="s">
        <v>152</v>
      </c>
      <c r="G66" s="102" t="s">
        <v>92</v>
      </c>
      <c r="H66" s="103">
        <v>0</v>
      </c>
      <c r="I66" s="103">
        <v>6000</v>
      </c>
      <c r="J66" s="103">
        <v>0</v>
      </c>
      <c r="K66" s="103">
        <v>0</v>
      </c>
      <c r="L66" s="103">
        <v>0</v>
      </c>
      <c r="M66" s="103">
        <v>0</v>
      </c>
      <c r="N66" s="103">
        <v>0</v>
      </c>
      <c r="O66" s="103">
        <v>0</v>
      </c>
      <c r="P66" s="103">
        <v>0</v>
      </c>
      <c r="Q66" s="103">
        <v>0</v>
      </c>
    </row>
    <row r="67" spans="1:17" ht="42">
      <c r="A67" s="102" t="s">
        <v>144</v>
      </c>
      <c r="B67" s="102" t="s">
        <v>145</v>
      </c>
      <c r="C67" s="102" t="s">
        <v>164</v>
      </c>
      <c r="D67" s="102" t="s">
        <v>165</v>
      </c>
      <c r="E67" s="102" t="s">
        <v>114</v>
      </c>
      <c r="F67" s="102" t="s">
        <v>159</v>
      </c>
      <c r="G67" s="102" t="s">
        <v>166</v>
      </c>
      <c r="H67" s="103">
        <v>0</v>
      </c>
      <c r="I67" s="103">
        <v>200000</v>
      </c>
      <c r="J67" s="103">
        <v>0</v>
      </c>
      <c r="K67" s="103">
        <v>0</v>
      </c>
      <c r="L67" s="103">
        <v>0</v>
      </c>
      <c r="M67" s="103">
        <v>0</v>
      </c>
      <c r="N67" s="103">
        <v>0</v>
      </c>
      <c r="O67" s="103">
        <v>0</v>
      </c>
      <c r="P67" s="103">
        <v>0</v>
      </c>
      <c r="Q67" s="103">
        <v>0</v>
      </c>
    </row>
    <row r="68" spans="1:17" ht="42">
      <c r="A68" s="102" t="s">
        <v>144</v>
      </c>
      <c r="B68" s="102" t="s">
        <v>145</v>
      </c>
      <c r="C68" s="102" t="s">
        <v>164</v>
      </c>
      <c r="D68" s="102" t="s">
        <v>165</v>
      </c>
      <c r="E68" s="102" t="s">
        <v>90</v>
      </c>
      <c r="F68" s="102" t="s">
        <v>148</v>
      </c>
      <c r="G68" s="102" t="s">
        <v>92</v>
      </c>
      <c r="H68" s="103">
        <v>0</v>
      </c>
      <c r="I68" s="103">
        <v>0</v>
      </c>
      <c r="J68" s="103">
        <v>0</v>
      </c>
      <c r="K68" s="103">
        <v>0</v>
      </c>
      <c r="L68" s="103">
        <v>0</v>
      </c>
      <c r="M68" s="103">
        <v>5750</v>
      </c>
      <c r="N68" s="103">
        <v>0</v>
      </c>
      <c r="O68" s="103">
        <v>0</v>
      </c>
      <c r="P68" s="103">
        <v>50</v>
      </c>
      <c r="Q68" s="103">
        <v>0</v>
      </c>
    </row>
    <row r="69" spans="1:17" ht="42">
      <c r="A69" s="102" t="s">
        <v>144</v>
      </c>
      <c r="B69" s="102" t="s">
        <v>145</v>
      </c>
      <c r="C69" s="102" t="s">
        <v>164</v>
      </c>
      <c r="D69" s="102" t="s">
        <v>165</v>
      </c>
      <c r="E69" s="102" t="s">
        <v>90</v>
      </c>
      <c r="F69" s="102" t="s">
        <v>138</v>
      </c>
      <c r="G69" s="102" t="s">
        <v>92</v>
      </c>
      <c r="H69" s="103">
        <v>0</v>
      </c>
      <c r="I69" s="103">
        <v>0</v>
      </c>
      <c r="J69" s="103">
        <v>0</v>
      </c>
      <c r="K69" s="103">
        <v>0</v>
      </c>
      <c r="L69" s="103">
        <v>0</v>
      </c>
      <c r="M69" s="103">
        <v>28950</v>
      </c>
      <c r="N69" s="103">
        <v>0</v>
      </c>
      <c r="O69" s="103">
        <v>0</v>
      </c>
      <c r="P69" s="103">
        <v>50</v>
      </c>
      <c r="Q69" s="103">
        <v>0</v>
      </c>
    </row>
    <row r="70" spans="1:17" ht="42">
      <c r="A70" s="102" t="s">
        <v>144</v>
      </c>
      <c r="B70" s="102" t="s">
        <v>145</v>
      </c>
      <c r="C70" s="102" t="s">
        <v>164</v>
      </c>
      <c r="D70" s="102" t="s">
        <v>165</v>
      </c>
      <c r="E70" s="102" t="s">
        <v>90</v>
      </c>
      <c r="F70" s="102" t="s">
        <v>152</v>
      </c>
      <c r="G70" s="102" t="s">
        <v>92</v>
      </c>
      <c r="H70" s="103">
        <v>0</v>
      </c>
      <c r="I70" s="103">
        <v>6000</v>
      </c>
      <c r="J70" s="103">
        <v>0</v>
      </c>
      <c r="K70" s="103">
        <v>0</v>
      </c>
      <c r="L70" s="103">
        <v>0</v>
      </c>
      <c r="M70" s="103">
        <v>0</v>
      </c>
      <c r="N70" s="103">
        <v>0</v>
      </c>
      <c r="O70" s="103">
        <v>0</v>
      </c>
      <c r="P70" s="103">
        <v>0</v>
      </c>
      <c r="Q70" s="103">
        <v>0</v>
      </c>
    </row>
    <row r="71" spans="1:17" ht="42">
      <c r="A71" s="102" t="s">
        <v>144</v>
      </c>
      <c r="B71" s="102" t="s">
        <v>145</v>
      </c>
      <c r="C71" s="102" t="s">
        <v>164</v>
      </c>
      <c r="D71" s="102" t="s">
        <v>165</v>
      </c>
      <c r="E71" s="102" t="s">
        <v>90</v>
      </c>
      <c r="F71" s="102" t="s">
        <v>149</v>
      </c>
      <c r="G71" s="102" t="s">
        <v>92</v>
      </c>
      <c r="H71" s="103">
        <v>0</v>
      </c>
      <c r="I71" s="103">
        <v>0</v>
      </c>
      <c r="J71" s="103">
        <v>7900</v>
      </c>
      <c r="K71" s="103">
        <v>0</v>
      </c>
      <c r="L71" s="103">
        <v>0</v>
      </c>
      <c r="M71" s="103">
        <v>0</v>
      </c>
      <c r="N71" s="103">
        <v>0</v>
      </c>
      <c r="O71" s="103">
        <v>0</v>
      </c>
      <c r="P71" s="103">
        <v>0</v>
      </c>
      <c r="Q71" s="103">
        <v>0</v>
      </c>
    </row>
    <row r="72" spans="1:17" ht="42">
      <c r="A72" s="102" t="s">
        <v>144</v>
      </c>
      <c r="B72" s="102" t="s">
        <v>145</v>
      </c>
      <c r="C72" s="102" t="s">
        <v>164</v>
      </c>
      <c r="D72" s="102" t="s">
        <v>165</v>
      </c>
      <c r="E72" s="102" t="s">
        <v>90</v>
      </c>
      <c r="F72" s="102" t="s">
        <v>167</v>
      </c>
      <c r="G72" s="102" t="s">
        <v>92</v>
      </c>
      <c r="H72" s="103">
        <v>0</v>
      </c>
      <c r="I72" s="103">
        <v>0</v>
      </c>
      <c r="J72" s="103">
        <v>77000</v>
      </c>
      <c r="K72" s="103">
        <v>0</v>
      </c>
      <c r="L72" s="103">
        <v>0</v>
      </c>
      <c r="M72" s="103">
        <v>0</v>
      </c>
      <c r="N72" s="103">
        <v>0</v>
      </c>
      <c r="O72" s="103">
        <v>0</v>
      </c>
      <c r="P72" s="103">
        <v>0</v>
      </c>
      <c r="Q72" s="103">
        <v>0</v>
      </c>
    </row>
    <row r="73" spans="1:17" ht="42">
      <c r="A73" s="102" t="s">
        <v>144</v>
      </c>
      <c r="B73" s="102" t="s">
        <v>145</v>
      </c>
      <c r="C73" s="102" t="s">
        <v>168</v>
      </c>
      <c r="D73" s="102" t="s">
        <v>169</v>
      </c>
      <c r="E73" s="102" t="s">
        <v>90</v>
      </c>
      <c r="F73" s="102" t="s">
        <v>148</v>
      </c>
      <c r="G73" s="102" t="s">
        <v>92</v>
      </c>
      <c r="H73" s="103">
        <v>0</v>
      </c>
      <c r="I73" s="103">
        <v>0</v>
      </c>
      <c r="J73" s="103">
        <v>0</v>
      </c>
      <c r="K73" s="103">
        <v>0</v>
      </c>
      <c r="L73" s="103">
        <v>0</v>
      </c>
      <c r="M73" s="103">
        <v>5750</v>
      </c>
      <c r="N73" s="103">
        <v>0</v>
      </c>
      <c r="O73" s="103">
        <v>0</v>
      </c>
      <c r="P73" s="103">
        <v>50</v>
      </c>
      <c r="Q73" s="103">
        <v>0</v>
      </c>
    </row>
    <row r="74" spans="1:17" ht="42">
      <c r="A74" s="102" t="s">
        <v>144</v>
      </c>
      <c r="B74" s="102" t="s">
        <v>145</v>
      </c>
      <c r="C74" s="102" t="s">
        <v>168</v>
      </c>
      <c r="D74" s="102" t="s">
        <v>169</v>
      </c>
      <c r="E74" s="102" t="s">
        <v>90</v>
      </c>
      <c r="F74" s="102" t="s">
        <v>138</v>
      </c>
      <c r="G74" s="102" t="s">
        <v>92</v>
      </c>
      <c r="H74" s="103">
        <v>0</v>
      </c>
      <c r="I74" s="103">
        <v>0</v>
      </c>
      <c r="J74" s="103">
        <v>0</v>
      </c>
      <c r="K74" s="103">
        <v>0</v>
      </c>
      <c r="L74" s="103">
        <v>0</v>
      </c>
      <c r="M74" s="103">
        <v>28950</v>
      </c>
      <c r="N74" s="103">
        <v>0</v>
      </c>
      <c r="O74" s="103">
        <v>0</v>
      </c>
      <c r="P74" s="103">
        <v>50</v>
      </c>
      <c r="Q74" s="103">
        <v>0</v>
      </c>
    </row>
    <row r="75" spans="1:17" ht="42">
      <c r="A75" s="102" t="s">
        <v>144</v>
      </c>
      <c r="B75" s="102" t="s">
        <v>145</v>
      </c>
      <c r="C75" s="102" t="s">
        <v>170</v>
      </c>
      <c r="D75" s="102" t="s">
        <v>171</v>
      </c>
      <c r="E75" s="102" t="s">
        <v>90</v>
      </c>
      <c r="F75" s="102" t="s">
        <v>148</v>
      </c>
      <c r="G75" s="102" t="s">
        <v>92</v>
      </c>
      <c r="H75" s="103">
        <v>0</v>
      </c>
      <c r="I75" s="103">
        <v>0</v>
      </c>
      <c r="J75" s="103">
        <v>0</v>
      </c>
      <c r="K75" s="103">
        <v>0</v>
      </c>
      <c r="L75" s="103">
        <v>0</v>
      </c>
      <c r="M75" s="103">
        <v>5750</v>
      </c>
      <c r="N75" s="103">
        <v>0</v>
      </c>
      <c r="O75" s="103">
        <v>0</v>
      </c>
      <c r="P75" s="103">
        <v>50</v>
      </c>
      <c r="Q75" s="103">
        <v>0</v>
      </c>
    </row>
    <row r="76" spans="1:17" ht="42">
      <c r="A76" s="102" t="s">
        <v>144</v>
      </c>
      <c r="B76" s="102" t="s">
        <v>145</v>
      </c>
      <c r="C76" s="102" t="s">
        <v>170</v>
      </c>
      <c r="D76" s="102" t="s">
        <v>171</v>
      </c>
      <c r="E76" s="102" t="s">
        <v>90</v>
      </c>
      <c r="F76" s="102" t="s">
        <v>138</v>
      </c>
      <c r="G76" s="102" t="s">
        <v>92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28950</v>
      </c>
      <c r="N76" s="103">
        <v>0</v>
      </c>
      <c r="O76" s="103">
        <v>0</v>
      </c>
      <c r="P76" s="103">
        <v>50</v>
      </c>
      <c r="Q76" s="103">
        <v>0</v>
      </c>
    </row>
    <row r="77" spans="1:17" ht="42">
      <c r="A77" s="102" t="s">
        <v>144</v>
      </c>
      <c r="B77" s="102" t="s">
        <v>145</v>
      </c>
      <c r="C77" s="102" t="s">
        <v>172</v>
      </c>
      <c r="D77" s="102" t="s">
        <v>173</v>
      </c>
      <c r="E77" s="102" t="s">
        <v>90</v>
      </c>
      <c r="F77" s="102" t="s">
        <v>148</v>
      </c>
      <c r="G77" s="102" t="s">
        <v>92</v>
      </c>
      <c r="H77" s="103">
        <v>0</v>
      </c>
      <c r="I77" s="103">
        <v>0</v>
      </c>
      <c r="J77" s="103">
        <v>0</v>
      </c>
      <c r="K77" s="103">
        <v>0</v>
      </c>
      <c r="L77" s="103">
        <v>0</v>
      </c>
      <c r="M77" s="103">
        <v>5750</v>
      </c>
      <c r="N77" s="103">
        <v>0</v>
      </c>
      <c r="O77" s="103">
        <v>0</v>
      </c>
      <c r="P77" s="103">
        <v>50</v>
      </c>
      <c r="Q77" s="103">
        <v>0</v>
      </c>
    </row>
    <row r="78" spans="1:17" ht="42">
      <c r="A78" s="102" t="s">
        <v>144</v>
      </c>
      <c r="B78" s="102" t="s">
        <v>145</v>
      </c>
      <c r="C78" s="102" t="s">
        <v>172</v>
      </c>
      <c r="D78" s="102" t="s">
        <v>173</v>
      </c>
      <c r="E78" s="102" t="s">
        <v>90</v>
      </c>
      <c r="F78" s="102" t="s">
        <v>138</v>
      </c>
      <c r="G78" s="102" t="s">
        <v>92</v>
      </c>
      <c r="H78" s="103">
        <v>0</v>
      </c>
      <c r="I78" s="103">
        <v>0</v>
      </c>
      <c r="J78" s="103">
        <v>0</v>
      </c>
      <c r="K78" s="103">
        <v>0</v>
      </c>
      <c r="L78" s="103">
        <v>0</v>
      </c>
      <c r="M78" s="103">
        <v>28950</v>
      </c>
      <c r="N78" s="103">
        <v>0</v>
      </c>
      <c r="O78" s="103">
        <v>0</v>
      </c>
      <c r="P78" s="103">
        <v>50</v>
      </c>
      <c r="Q78" s="103">
        <v>0</v>
      </c>
    </row>
    <row r="79" spans="1:17" ht="42">
      <c r="A79" s="102" t="s">
        <v>144</v>
      </c>
      <c r="B79" s="102" t="s">
        <v>145</v>
      </c>
      <c r="C79" s="102" t="s">
        <v>172</v>
      </c>
      <c r="D79" s="102" t="s">
        <v>173</v>
      </c>
      <c r="E79" s="102" t="s">
        <v>90</v>
      </c>
      <c r="F79" s="102" t="s">
        <v>149</v>
      </c>
      <c r="G79" s="102" t="s">
        <v>92</v>
      </c>
      <c r="H79" s="103">
        <v>0</v>
      </c>
      <c r="I79" s="103">
        <v>0</v>
      </c>
      <c r="J79" s="103">
        <v>0</v>
      </c>
      <c r="K79" s="103">
        <v>0</v>
      </c>
      <c r="L79" s="103">
        <v>0</v>
      </c>
      <c r="M79" s="103">
        <v>7900</v>
      </c>
      <c r="N79" s="103">
        <v>0</v>
      </c>
      <c r="O79" s="103">
        <v>0</v>
      </c>
      <c r="P79" s="103">
        <v>0</v>
      </c>
      <c r="Q79" s="103">
        <v>0</v>
      </c>
    </row>
    <row r="80" spans="1:17" ht="42">
      <c r="A80" s="102" t="s">
        <v>144</v>
      </c>
      <c r="B80" s="102" t="s">
        <v>145</v>
      </c>
      <c r="C80" s="102" t="s">
        <v>172</v>
      </c>
      <c r="D80" s="102" t="s">
        <v>173</v>
      </c>
      <c r="E80" s="102" t="s">
        <v>90</v>
      </c>
      <c r="F80" s="102" t="s">
        <v>167</v>
      </c>
      <c r="G80" s="102" t="s">
        <v>92</v>
      </c>
      <c r="H80" s="103">
        <v>0</v>
      </c>
      <c r="I80" s="103">
        <v>0</v>
      </c>
      <c r="J80" s="103">
        <v>0</v>
      </c>
      <c r="K80" s="103">
        <v>0</v>
      </c>
      <c r="L80" s="103">
        <v>0</v>
      </c>
      <c r="M80" s="103">
        <v>76800</v>
      </c>
      <c r="N80" s="103">
        <v>0</v>
      </c>
      <c r="O80" s="103">
        <v>0</v>
      </c>
      <c r="P80" s="103">
        <v>200</v>
      </c>
      <c r="Q80" s="103">
        <v>0</v>
      </c>
    </row>
    <row r="81" spans="1:17" ht="42">
      <c r="A81" s="102" t="s">
        <v>144</v>
      </c>
      <c r="B81" s="102" t="s">
        <v>145</v>
      </c>
      <c r="C81" s="102" t="s">
        <v>174</v>
      </c>
      <c r="D81" s="102" t="s">
        <v>175</v>
      </c>
      <c r="E81" s="102" t="s">
        <v>90</v>
      </c>
      <c r="F81" s="102" t="s">
        <v>148</v>
      </c>
      <c r="G81" s="102" t="s">
        <v>92</v>
      </c>
      <c r="H81" s="103">
        <v>0</v>
      </c>
      <c r="I81" s="103">
        <v>0</v>
      </c>
      <c r="J81" s="103">
        <v>0</v>
      </c>
      <c r="K81" s="103">
        <v>0</v>
      </c>
      <c r="L81" s="103">
        <v>0</v>
      </c>
      <c r="M81" s="103">
        <v>5750</v>
      </c>
      <c r="N81" s="103">
        <v>0</v>
      </c>
      <c r="O81" s="103">
        <v>0</v>
      </c>
      <c r="P81" s="103">
        <v>50</v>
      </c>
      <c r="Q81" s="103">
        <v>0</v>
      </c>
    </row>
    <row r="82" spans="1:17" ht="42">
      <c r="A82" s="102" t="s">
        <v>144</v>
      </c>
      <c r="B82" s="102" t="s">
        <v>145</v>
      </c>
      <c r="C82" s="102" t="s">
        <v>174</v>
      </c>
      <c r="D82" s="102" t="s">
        <v>175</v>
      </c>
      <c r="E82" s="102" t="s">
        <v>90</v>
      </c>
      <c r="F82" s="102" t="s">
        <v>138</v>
      </c>
      <c r="G82" s="102" t="s">
        <v>92</v>
      </c>
      <c r="H82" s="103">
        <v>0</v>
      </c>
      <c r="I82" s="103">
        <v>0</v>
      </c>
      <c r="J82" s="103">
        <v>0</v>
      </c>
      <c r="K82" s="103">
        <v>0</v>
      </c>
      <c r="L82" s="103">
        <v>0</v>
      </c>
      <c r="M82" s="103">
        <v>28950</v>
      </c>
      <c r="N82" s="103">
        <v>0</v>
      </c>
      <c r="O82" s="103">
        <v>0</v>
      </c>
      <c r="P82" s="103">
        <v>50</v>
      </c>
      <c r="Q82" s="103">
        <v>0</v>
      </c>
    </row>
    <row r="83" spans="1:17" ht="42">
      <c r="A83" s="102" t="s">
        <v>144</v>
      </c>
      <c r="B83" s="102" t="s">
        <v>145</v>
      </c>
      <c r="C83" s="102" t="s">
        <v>174</v>
      </c>
      <c r="D83" s="102" t="s">
        <v>175</v>
      </c>
      <c r="E83" s="102" t="s">
        <v>114</v>
      </c>
      <c r="F83" s="102" t="s">
        <v>176</v>
      </c>
      <c r="G83" s="102" t="s">
        <v>177</v>
      </c>
      <c r="H83" s="103">
        <v>0</v>
      </c>
      <c r="I83" s="103">
        <v>166000</v>
      </c>
      <c r="J83" s="103">
        <v>0</v>
      </c>
      <c r="K83" s="103">
        <v>0</v>
      </c>
      <c r="L83" s="103">
        <v>0</v>
      </c>
      <c r="M83" s="103">
        <v>0</v>
      </c>
      <c r="N83" s="103">
        <v>0</v>
      </c>
      <c r="O83" s="103">
        <v>0</v>
      </c>
      <c r="P83" s="103">
        <v>0</v>
      </c>
      <c r="Q83" s="103">
        <v>0</v>
      </c>
    </row>
    <row r="84" spans="1:17" ht="42">
      <c r="A84" s="102" t="s">
        <v>144</v>
      </c>
      <c r="B84" s="102" t="s">
        <v>145</v>
      </c>
      <c r="C84" s="102" t="s">
        <v>174</v>
      </c>
      <c r="D84" s="102" t="s">
        <v>175</v>
      </c>
      <c r="E84" s="102" t="s">
        <v>90</v>
      </c>
      <c r="F84" s="102" t="s">
        <v>152</v>
      </c>
      <c r="G84" s="102" t="s">
        <v>92</v>
      </c>
      <c r="H84" s="103">
        <v>0</v>
      </c>
      <c r="I84" s="103">
        <v>6000</v>
      </c>
      <c r="J84" s="103">
        <v>0</v>
      </c>
      <c r="K84" s="103">
        <v>0</v>
      </c>
      <c r="L84" s="103">
        <v>0</v>
      </c>
      <c r="M84" s="103">
        <v>0</v>
      </c>
      <c r="N84" s="103">
        <v>0</v>
      </c>
      <c r="O84" s="103">
        <v>0</v>
      </c>
      <c r="P84" s="103">
        <v>0</v>
      </c>
      <c r="Q84" s="103">
        <v>0</v>
      </c>
    </row>
    <row r="85" spans="1:17" ht="42">
      <c r="A85" s="102" t="s">
        <v>144</v>
      </c>
      <c r="B85" s="102" t="s">
        <v>145</v>
      </c>
      <c r="C85" s="102" t="s">
        <v>178</v>
      </c>
      <c r="D85" s="102" t="s">
        <v>179</v>
      </c>
      <c r="E85" s="102" t="s">
        <v>90</v>
      </c>
      <c r="F85" s="102" t="s">
        <v>148</v>
      </c>
      <c r="G85" s="102" t="s">
        <v>92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03">
        <v>5750</v>
      </c>
      <c r="N85" s="103">
        <v>0</v>
      </c>
      <c r="O85" s="103">
        <v>0</v>
      </c>
      <c r="P85" s="103">
        <v>50</v>
      </c>
      <c r="Q85" s="103">
        <v>0</v>
      </c>
    </row>
    <row r="86" spans="1:17" ht="42">
      <c r="A86" s="102" t="s">
        <v>144</v>
      </c>
      <c r="B86" s="102" t="s">
        <v>145</v>
      </c>
      <c r="C86" s="102" t="s">
        <v>178</v>
      </c>
      <c r="D86" s="102" t="s">
        <v>179</v>
      </c>
      <c r="E86" s="102" t="s">
        <v>90</v>
      </c>
      <c r="F86" s="102" t="s">
        <v>138</v>
      </c>
      <c r="G86" s="102" t="s">
        <v>92</v>
      </c>
      <c r="H86" s="103">
        <v>0</v>
      </c>
      <c r="I86" s="103">
        <v>0</v>
      </c>
      <c r="J86" s="103">
        <v>0</v>
      </c>
      <c r="K86" s="103">
        <v>0</v>
      </c>
      <c r="L86" s="103">
        <v>0</v>
      </c>
      <c r="M86" s="103">
        <v>28950</v>
      </c>
      <c r="N86" s="103">
        <v>0</v>
      </c>
      <c r="O86" s="103">
        <v>0</v>
      </c>
      <c r="P86" s="103">
        <v>50</v>
      </c>
      <c r="Q86" s="103">
        <v>0</v>
      </c>
    </row>
    <row r="87" spans="1:17" ht="42">
      <c r="A87" s="102" t="s">
        <v>144</v>
      </c>
      <c r="B87" s="102" t="s">
        <v>145</v>
      </c>
      <c r="C87" s="102" t="s">
        <v>178</v>
      </c>
      <c r="D87" s="102" t="s">
        <v>179</v>
      </c>
      <c r="E87" s="102" t="s">
        <v>90</v>
      </c>
      <c r="F87" s="102" t="s">
        <v>149</v>
      </c>
      <c r="G87" s="102" t="s">
        <v>92</v>
      </c>
      <c r="H87" s="103">
        <v>0</v>
      </c>
      <c r="I87" s="103">
        <v>0</v>
      </c>
      <c r="J87" s="103">
        <v>7900</v>
      </c>
      <c r="K87" s="103">
        <v>0</v>
      </c>
      <c r="L87" s="103">
        <v>0</v>
      </c>
      <c r="M87" s="103">
        <v>0</v>
      </c>
      <c r="N87" s="103">
        <v>0</v>
      </c>
      <c r="O87" s="103">
        <v>0</v>
      </c>
      <c r="P87" s="103">
        <v>0</v>
      </c>
      <c r="Q87" s="103">
        <v>0</v>
      </c>
    </row>
    <row r="88" spans="1:17" ht="42">
      <c r="A88" s="102" t="s">
        <v>144</v>
      </c>
      <c r="B88" s="102" t="s">
        <v>145</v>
      </c>
      <c r="C88" s="102" t="s">
        <v>180</v>
      </c>
      <c r="D88" s="102" t="s">
        <v>181</v>
      </c>
      <c r="E88" s="102" t="s">
        <v>90</v>
      </c>
      <c r="F88" s="102" t="s">
        <v>148</v>
      </c>
      <c r="G88" s="102" t="s">
        <v>92</v>
      </c>
      <c r="H88" s="103">
        <v>0</v>
      </c>
      <c r="I88" s="103">
        <v>0</v>
      </c>
      <c r="J88" s="103">
        <v>0</v>
      </c>
      <c r="K88" s="103">
        <v>0</v>
      </c>
      <c r="L88" s="103">
        <v>0</v>
      </c>
      <c r="M88" s="103">
        <v>5750</v>
      </c>
      <c r="N88" s="103">
        <v>0</v>
      </c>
      <c r="O88" s="103">
        <v>0</v>
      </c>
      <c r="P88" s="103">
        <v>50</v>
      </c>
      <c r="Q88" s="103">
        <v>0</v>
      </c>
    </row>
    <row r="89" spans="1:17" ht="42">
      <c r="A89" s="102" t="s">
        <v>144</v>
      </c>
      <c r="B89" s="102" t="s">
        <v>145</v>
      </c>
      <c r="C89" s="102" t="s">
        <v>180</v>
      </c>
      <c r="D89" s="102" t="s">
        <v>181</v>
      </c>
      <c r="E89" s="102" t="s">
        <v>90</v>
      </c>
      <c r="F89" s="102" t="s">
        <v>138</v>
      </c>
      <c r="G89" s="102" t="s">
        <v>92</v>
      </c>
      <c r="H89" s="103">
        <v>0</v>
      </c>
      <c r="I89" s="103">
        <v>0</v>
      </c>
      <c r="J89" s="103">
        <v>0</v>
      </c>
      <c r="K89" s="103">
        <v>0</v>
      </c>
      <c r="L89" s="103">
        <v>0</v>
      </c>
      <c r="M89" s="103">
        <v>28950</v>
      </c>
      <c r="N89" s="103">
        <v>0</v>
      </c>
      <c r="O89" s="103">
        <v>0</v>
      </c>
      <c r="P89" s="103">
        <v>50</v>
      </c>
      <c r="Q89" s="103">
        <v>0</v>
      </c>
    </row>
    <row r="90" spans="1:17" ht="42">
      <c r="A90" s="102" t="s">
        <v>144</v>
      </c>
      <c r="B90" s="102" t="s">
        <v>145</v>
      </c>
      <c r="C90" s="102" t="s">
        <v>180</v>
      </c>
      <c r="D90" s="102" t="s">
        <v>181</v>
      </c>
      <c r="E90" s="102" t="s">
        <v>90</v>
      </c>
      <c r="F90" s="102" t="s">
        <v>149</v>
      </c>
      <c r="G90" s="102" t="s">
        <v>92</v>
      </c>
      <c r="H90" s="103">
        <v>0</v>
      </c>
      <c r="I90" s="103">
        <v>0</v>
      </c>
      <c r="J90" s="103">
        <v>7900</v>
      </c>
      <c r="K90" s="103">
        <v>0</v>
      </c>
      <c r="L90" s="103">
        <v>0</v>
      </c>
      <c r="M90" s="103">
        <v>0</v>
      </c>
      <c r="N90" s="103">
        <v>0</v>
      </c>
      <c r="O90" s="103">
        <v>0</v>
      </c>
      <c r="P90" s="103">
        <v>0</v>
      </c>
      <c r="Q90" s="103">
        <v>0</v>
      </c>
    </row>
    <row r="91" spans="1:17" ht="42">
      <c r="A91" s="102" t="s">
        <v>144</v>
      </c>
      <c r="B91" s="102" t="s">
        <v>145</v>
      </c>
      <c r="C91" s="102" t="s">
        <v>182</v>
      </c>
      <c r="D91" s="102" t="s">
        <v>183</v>
      </c>
      <c r="E91" s="102" t="s">
        <v>90</v>
      </c>
      <c r="F91" s="102" t="s">
        <v>148</v>
      </c>
      <c r="G91" s="102" t="s">
        <v>92</v>
      </c>
      <c r="H91" s="103">
        <v>0</v>
      </c>
      <c r="I91" s="103">
        <v>0</v>
      </c>
      <c r="J91" s="103">
        <v>0</v>
      </c>
      <c r="K91" s="103">
        <v>0</v>
      </c>
      <c r="L91" s="103">
        <v>0</v>
      </c>
      <c r="M91" s="103">
        <v>5750</v>
      </c>
      <c r="N91" s="103">
        <v>0</v>
      </c>
      <c r="O91" s="103">
        <v>0</v>
      </c>
      <c r="P91" s="103">
        <v>50</v>
      </c>
      <c r="Q91" s="103">
        <v>0</v>
      </c>
    </row>
    <row r="92" spans="1:17" ht="42">
      <c r="A92" s="102" t="s">
        <v>144</v>
      </c>
      <c r="B92" s="102" t="s">
        <v>145</v>
      </c>
      <c r="C92" s="102" t="s">
        <v>182</v>
      </c>
      <c r="D92" s="102" t="s">
        <v>183</v>
      </c>
      <c r="E92" s="102" t="s">
        <v>90</v>
      </c>
      <c r="F92" s="102" t="s">
        <v>138</v>
      </c>
      <c r="G92" s="102" t="s">
        <v>92</v>
      </c>
      <c r="H92" s="103">
        <v>0</v>
      </c>
      <c r="I92" s="103">
        <v>0</v>
      </c>
      <c r="J92" s="103">
        <v>0</v>
      </c>
      <c r="K92" s="103">
        <v>0</v>
      </c>
      <c r="L92" s="103">
        <v>0</v>
      </c>
      <c r="M92" s="103">
        <v>28950</v>
      </c>
      <c r="N92" s="103">
        <v>0</v>
      </c>
      <c r="O92" s="103">
        <v>0</v>
      </c>
      <c r="P92" s="103">
        <v>50</v>
      </c>
      <c r="Q92" s="103">
        <v>0</v>
      </c>
    </row>
    <row r="93" spans="1:17" ht="42">
      <c r="A93" s="102" t="s">
        <v>144</v>
      </c>
      <c r="B93" s="102" t="s">
        <v>145</v>
      </c>
      <c r="C93" s="102" t="s">
        <v>182</v>
      </c>
      <c r="D93" s="102" t="s">
        <v>183</v>
      </c>
      <c r="E93" s="102" t="s">
        <v>90</v>
      </c>
      <c r="F93" s="102" t="s">
        <v>152</v>
      </c>
      <c r="G93" s="102" t="s">
        <v>92</v>
      </c>
      <c r="H93" s="103">
        <v>0</v>
      </c>
      <c r="I93" s="103">
        <v>6000</v>
      </c>
      <c r="J93" s="103">
        <v>0</v>
      </c>
      <c r="K93" s="103">
        <v>0</v>
      </c>
      <c r="L93" s="103">
        <v>0</v>
      </c>
      <c r="M93" s="103">
        <v>0</v>
      </c>
      <c r="N93" s="103">
        <v>0</v>
      </c>
      <c r="O93" s="103">
        <v>0</v>
      </c>
      <c r="P93" s="103">
        <v>0</v>
      </c>
      <c r="Q93" s="103">
        <v>0</v>
      </c>
    </row>
    <row r="94" spans="1:17" ht="63">
      <c r="A94" s="102" t="s">
        <v>144</v>
      </c>
      <c r="B94" s="102" t="s">
        <v>145</v>
      </c>
      <c r="C94" s="102" t="s">
        <v>92</v>
      </c>
      <c r="D94" s="102" t="s">
        <v>92</v>
      </c>
      <c r="E94" s="102" t="s">
        <v>114</v>
      </c>
      <c r="F94" s="102" t="s">
        <v>184</v>
      </c>
      <c r="G94" s="102" t="s">
        <v>185</v>
      </c>
      <c r="H94" s="103">
        <v>0</v>
      </c>
      <c r="I94" s="103">
        <v>332500</v>
      </c>
      <c r="J94" s="103">
        <v>0</v>
      </c>
      <c r="K94" s="103">
        <v>0</v>
      </c>
      <c r="L94" s="103">
        <v>0</v>
      </c>
      <c r="M94" s="103">
        <v>0</v>
      </c>
      <c r="N94" s="103">
        <v>0</v>
      </c>
      <c r="O94" s="103">
        <v>0</v>
      </c>
      <c r="P94" s="103">
        <v>0</v>
      </c>
      <c r="Q94" s="103">
        <v>0</v>
      </c>
    </row>
    <row r="95" spans="1:17" ht="42">
      <c r="A95" s="102" t="s">
        <v>144</v>
      </c>
      <c r="B95" s="102" t="s">
        <v>145</v>
      </c>
      <c r="C95" s="102" t="s">
        <v>92</v>
      </c>
      <c r="D95" s="102" t="s">
        <v>92</v>
      </c>
      <c r="E95" s="102" t="s">
        <v>114</v>
      </c>
      <c r="F95" s="102" t="s">
        <v>186</v>
      </c>
      <c r="G95" s="102" t="s">
        <v>187</v>
      </c>
      <c r="H95" s="103">
        <v>0</v>
      </c>
      <c r="I95" s="103">
        <v>400000</v>
      </c>
      <c r="J95" s="103">
        <v>0</v>
      </c>
      <c r="K95" s="103">
        <v>0</v>
      </c>
      <c r="L95" s="103">
        <v>0</v>
      </c>
      <c r="M95" s="103">
        <v>0</v>
      </c>
      <c r="N95" s="103">
        <v>0</v>
      </c>
      <c r="O95" s="103">
        <v>0</v>
      </c>
      <c r="P95" s="103">
        <v>0</v>
      </c>
      <c r="Q95" s="103">
        <v>0</v>
      </c>
    </row>
    <row r="96" spans="1:17" ht="21">
      <c r="A96" s="102" t="s">
        <v>144</v>
      </c>
      <c r="B96" s="102" t="s">
        <v>145</v>
      </c>
      <c r="C96" s="102" t="s">
        <v>92</v>
      </c>
      <c r="D96" s="102" t="s">
        <v>92</v>
      </c>
      <c r="E96" s="102" t="s">
        <v>114</v>
      </c>
      <c r="F96" s="102" t="s">
        <v>188</v>
      </c>
      <c r="G96" s="102" t="s">
        <v>189</v>
      </c>
      <c r="H96" s="103">
        <v>0</v>
      </c>
      <c r="I96" s="103">
        <v>1320712.8500000001</v>
      </c>
      <c r="J96" s="103">
        <v>0</v>
      </c>
      <c r="K96" s="103">
        <v>0</v>
      </c>
      <c r="L96" s="103">
        <v>0</v>
      </c>
      <c r="M96" s="103">
        <v>0</v>
      </c>
      <c r="N96" s="103">
        <v>87.15</v>
      </c>
      <c r="O96" s="103">
        <v>0</v>
      </c>
      <c r="P96" s="103">
        <v>0</v>
      </c>
      <c r="Q96" s="103">
        <v>0</v>
      </c>
    </row>
    <row r="97" spans="1:17" ht="42">
      <c r="A97" s="102" t="s">
        <v>144</v>
      </c>
      <c r="B97" s="102" t="s">
        <v>145</v>
      </c>
      <c r="C97" s="102" t="s">
        <v>92</v>
      </c>
      <c r="D97" s="102" t="s">
        <v>92</v>
      </c>
      <c r="E97" s="102" t="s">
        <v>114</v>
      </c>
      <c r="F97" s="102" t="s">
        <v>190</v>
      </c>
      <c r="G97" s="102" t="s">
        <v>191</v>
      </c>
      <c r="H97" s="103">
        <v>0</v>
      </c>
      <c r="I97" s="103">
        <v>0</v>
      </c>
      <c r="J97" s="103">
        <v>220000</v>
      </c>
      <c r="K97" s="103">
        <v>0</v>
      </c>
      <c r="L97" s="103">
        <v>0</v>
      </c>
      <c r="M97" s="103">
        <v>0</v>
      </c>
      <c r="N97" s="103">
        <v>0</v>
      </c>
      <c r="O97" s="103">
        <v>0</v>
      </c>
      <c r="P97" s="103">
        <v>0</v>
      </c>
      <c r="Q97" s="103">
        <v>0</v>
      </c>
    </row>
    <row r="98" spans="1:17" ht="63">
      <c r="A98" s="102" t="s">
        <v>144</v>
      </c>
      <c r="B98" s="102" t="s">
        <v>145</v>
      </c>
      <c r="C98" s="102" t="s">
        <v>92</v>
      </c>
      <c r="D98" s="102" t="s">
        <v>92</v>
      </c>
      <c r="E98" s="102" t="s">
        <v>114</v>
      </c>
      <c r="F98" s="102" t="s">
        <v>192</v>
      </c>
      <c r="G98" s="102" t="s">
        <v>193</v>
      </c>
      <c r="H98" s="103">
        <v>0</v>
      </c>
      <c r="I98" s="103">
        <v>53985</v>
      </c>
      <c r="J98" s="103">
        <v>0</v>
      </c>
      <c r="K98" s="103">
        <v>0</v>
      </c>
      <c r="L98" s="103">
        <v>0</v>
      </c>
      <c r="M98" s="103">
        <v>0</v>
      </c>
      <c r="N98" s="103">
        <v>0</v>
      </c>
      <c r="O98" s="103">
        <v>0</v>
      </c>
      <c r="P98" s="103">
        <v>0</v>
      </c>
      <c r="Q98" s="103">
        <v>0</v>
      </c>
    </row>
    <row r="99" spans="1:17" ht="21">
      <c r="A99" s="102" t="s">
        <v>144</v>
      </c>
      <c r="B99" s="102" t="s">
        <v>145</v>
      </c>
      <c r="C99" s="102" t="s">
        <v>92</v>
      </c>
      <c r="D99" s="102" t="s">
        <v>92</v>
      </c>
      <c r="E99" s="102" t="s">
        <v>90</v>
      </c>
      <c r="F99" s="102" t="s">
        <v>194</v>
      </c>
      <c r="G99" s="102" t="s">
        <v>195</v>
      </c>
      <c r="H99" s="103">
        <v>0</v>
      </c>
      <c r="I99" s="103">
        <v>0</v>
      </c>
      <c r="J99" s="103">
        <v>0</v>
      </c>
      <c r="K99" s="103">
        <v>0</v>
      </c>
      <c r="L99" s="103">
        <v>139440</v>
      </c>
      <c r="M99" s="103">
        <v>0</v>
      </c>
      <c r="N99" s="103">
        <v>0</v>
      </c>
      <c r="O99" s="103">
        <v>325360</v>
      </c>
      <c r="P99" s="103">
        <v>0</v>
      </c>
      <c r="Q99" s="103">
        <v>0</v>
      </c>
    </row>
    <row r="100" spans="1:17" ht="21">
      <c r="A100" s="102" t="s">
        <v>144</v>
      </c>
      <c r="B100" s="102" t="s">
        <v>145</v>
      </c>
      <c r="C100" s="102" t="s">
        <v>92</v>
      </c>
      <c r="D100" s="102" t="s">
        <v>92</v>
      </c>
      <c r="E100" s="102" t="s">
        <v>90</v>
      </c>
      <c r="F100" s="102" t="s">
        <v>194</v>
      </c>
      <c r="G100" s="102" t="s">
        <v>196</v>
      </c>
      <c r="H100" s="103">
        <v>0</v>
      </c>
      <c r="I100" s="103">
        <v>0</v>
      </c>
      <c r="J100" s="103">
        <v>0</v>
      </c>
      <c r="K100" s="103">
        <v>0</v>
      </c>
      <c r="L100" s="103">
        <v>36540</v>
      </c>
      <c r="M100" s="103">
        <v>0</v>
      </c>
      <c r="N100" s="103">
        <v>0</v>
      </c>
      <c r="O100" s="103">
        <v>85260</v>
      </c>
      <c r="P100" s="103">
        <v>0</v>
      </c>
      <c r="Q100" s="103">
        <v>0</v>
      </c>
    </row>
    <row r="101" spans="1:17" ht="21">
      <c r="A101" s="102" t="s">
        <v>144</v>
      </c>
      <c r="B101" s="102" t="s">
        <v>145</v>
      </c>
      <c r="C101" s="102" t="s">
        <v>92</v>
      </c>
      <c r="D101" s="102" t="s">
        <v>92</v>
      </c>
      <c r="E101" s="102" t="s">
        <v>90</v>
      </c>
      <c r="F101" s="102" t="s">
        <v>194</v>
      </c>
      <c r="G101" s="102" t="s">
        <v>197</v>
      </c>
      <c r="H101" s="103">
        <v>0</v>
      </c>
      <c r="I101" s="103">
        <v>0</v>
      </c>
      <c r="J101" s="103">
        <v>0</v>
      </c>
      <c r="K101" s="103">
        <v>0</v>
      </c>
      <c r="L101" s="103">
        <v>41310</v>
      </c>
      <c r="M101" s="103">
        <v>0</v>
      </c>
      <c r="N101" s="103">
        <v>0</v>
      </c>
      <c r="O101" s="103">
        <v>96390</v>
      </c>
      <c r="P101" s="103">
        <v>0</v>
      </c>
      <c r="Q101" s="103">
        <v>0</v>
      </c>
    </row>
    <row r="102" spans="1:17" ht="42">
      <c r="A102" s="102" t="s">
        <v>144</v>
      </c>
      <c r="B102" s="102" t="s">
        <v>145</v>
      </c>
      <c r="C102" s="102" t="s">
        <v>92</v>
      </c>
      <c r="D102" s="102" t="s">
        <v>92</v>
      </c>
      <c r="E102" s="102" t="s">
        <v>90</v>
      </c>
      <c r="F102" s="102" t="s">
        <v>128</v>
      </c>
      <c r="G102" s="102" t="s">
        <v>198</v>
      </c>
      <c r="H102" s="103">
        <v>0</v>
      </c>
      <c r="I102" s="103">
        <v>0</v>
      </c>
      <c r="J102" s="103">
        <v>0</v>
      </c>
      <c r="K102" s="103">
        <v>0</v>
      </c>
      <c r="L102" s="103">
        <v>16050</v>
      </c>
      <c r="M102" s="103">
        <v>0</v>
      </c>
      <c r="N102" s="103">
        <v>0</v>
      </c>
      <c r="O102" s="103">
        <v>0</v>
      </c>
      <c r="P102" s="103">
        <v>950</v>
      </c>
      <c r="Q102" s="103">
        <v>0</v>
      </c>
    </row>
    <row r="103" spans="1:17" ht="42">
      <c r="A103" s="102" t="s">
        <v>144</v>
      </c>
      <c r="B103" s="102" t="s">
        <v>145</v>
      </c>
      <c r="C103" s="102" t="s">
        <v>92</v>
      </c>
      <c r="D103" s="102" t="s">
        <v>92</v>
      </c>
      <c r="E103" s="102" t="s">
        <v>90</v>
      </c>
      <c r="F103" s="102" t="s">
        <v>138</v>
      </c>
      <c r="G103" s="102" t="s">
        <v>199</v>
      </c>
      <c r="H103" s="103">
        <v>0</v>
      </c>
      <c r="I103" s="103">
        <v>0</v>
      </c>
      <c r="J103" s="103">
        <v>0</v>
      </c>
      <c r="K103" s="103">
        <v>0</v>
      </c>
      <c r="L103" s="103">
        <v>222453</v>
      </c>
      <c r="M103" s="103">
        <v>0</v>
      </c>
      <c r="N103" s="103">
        <v>0</v>
      </c>
      <c r="O103" s="103">
        <v>0</v>
      </c>
      <c r="P103" s="103">
        <v>1547</v>
      </c>
      <c r="Q103" s="103">
        <v>0</v>
      </c>
    </row>
    <row r="104" spans="1:17" ht="21">
      <c r="A104" s="102" t="s">
        <v>144</v>
      </c>
      <c r="B104" s="102" t="s">
        <v>145</v>
      </c>
      <c r="C104" s="102" t="s">
        <v>92</v>
      </c>
      <c r="D104" s="102" t="s">
        <v>92</v>
      </c>
      <c r="E104" s="102" t="s">
        <v>90</v>
      </c>
      <c r="F104" s="102" t="s">
        <v>200</v>
      </c>
      <c r="G104" s="102" t="s">
        <v>92</v>
      </c>
      <c r="H104" s="103">
        <v>0</v>
      </c>
      <c r="I104" s="103">
        <v>23000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0</v>
      </c>
    </row>
    <row r="105" spans="1:17" ht="21">
      <c r="A105" s="102" t="s">
        <v>144</v>
      </c>
      <c r="B105" s="102" t="s">
        <v>145</v>
      </c>
      <c r="C105" s="102" t="s">
        <v>92</v>
      </c>
      <c r="D105" s="102" t="s">
        <v>92</v>
      </c>
      <c r="E105" s="102" t="s">
        <v>90</v>
      </c>
      <c r="F105" s="102" t="s">
        <v>167</v>
      </c>
      <c r="G105" s="102" t="s">
        <v>92</v>
      </c>
      <c r="H105" s="103">
        <v>0</v>
      </c>
      <c r="I105" s="103">
        <v>77000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0</v>
      </c>
    </row>
    <row r="106" spans="1:17" ht="21">
      <c r="A106" s="102" t="s">
        <v>144</v>
      </c>
      <c r="B106" s="102" t="s">
        <v>145</v>
      </c>
      <c r="C106" s="102" t="s">
        <v>92</v>
      </c>
      <c r="D106" s="102" t="s">
        <v>92</v>
      </c>
      <c r="E106" s="102" t="s">
        <v>90</v>
      </c>
      <c r="F106" s="102" t="s">
        <v>201</v>
      </c>
      <c r="G106" s="102" t="s">
        <v>92</v>
      </c>
      <c r="H106" s="103">
        <v>0</v>
      </c>
      <c r="I106" s="103">
        <v>70000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0</v>
      </c>
    </row>
    <row r="107" spans="1:17" ht="63">
      <c r="A107" s="102" t="s">
        <v>144</v>
      </c>
      <c r="B107" s="102" t="s">
        <v>145</v>
      </c>
      <c r="C107" s="102" t="s">
        <v>92</v>
      </c>
      <c r="D107" s="102" t="s">
        <v>92</v>
      </c>
      <c r="E107" s="102" t="s">
        <v>90</v>
      </c>
      <c r="F107" s="102" t="s">
        <v>202</v>
      </c>
      <c r="G107" s="102" t="s">
        <v>203</v>
      </c>
      <c r="H107" s="103">
        <v>0</v>
      </c>
      <c r="I107" s="103">
        <v>85000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0</v>
      </c>
    </row>
    <row r="108" spans="1:17" ht="42">
      <c r="A108" s="102" t="s">
        <v>144</v>
      </c>
      <c r="B108" s="102" t="s">
        <v>145</v>
      </c>
      <c r="C108" s="102" t="s">
        <v>92</v>
      </c>
      <c r="D108" s="102" t="s">
        <v>92</v>
      </c>
      <c r="E108" s="102" t="s">
        <v>90</v>
      </c>
      <c r="F108" s="102" t="s">
        <v>202</v>
      </c>
      <c r="G108" s="102" t="s">
        <v>204</v>
      </c>
      <c r="H108" s="103">
        <v>0</v>
      </c>
      <c r="I108" s="103">
        <v>100000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0</v>
      </c>
    </row>
    <row r="109" spans="1:17" ht="21">
      <c r="A109" s="102" t="s">
        <v>205</v>
      </c>
      <c r="B109" s="102" t="s">
        <v>206</v>
      </c>
      <c r="C109" s="102" t="s">
        <v>92</v>
      </c>
      <c r="D109" s="102" t="s">
        <v>92</v>
      </c>
      <c r="E109" s="102" t="s">
        <v>90</v>
      </c>
      <c r="F109" s="102" t="s">
        <v>207</v>
      </c>
      <c r="G109" s="102" t="s">
        <v>92</v>
      </c>
      <c r="H109" s="103">
        <v>0</v>
      </c>
      <c r="I109" s="103">
        <v>0</v>
      </c>
      <c r="J109" s="103">
        <v>0</v>
      </c>
      <c r="K109" s="103">
        <v>0</v>
      </c>
      <c r="L109" s="103">
        <v>0</v>
      </c>
      <c r="M109" s="103">
        <v>17400</v>
      </c>
      <c r="N109" s="103">
        <v>0</v>
      </c>
      <c r="O109" s="103">
        <v>0</v>
      </c>
      <c r="P109" s="103">
        <v>0</v>
      </c>
      <c r="Q109" s="103">
        <v>0</v>
      </c>
    </row>
    <row r="110" spans="1:17" ht="21">
      <c r="A110" s="102" t="s">
        <v>205</v>
      </c>
      <c r="B110" s="102" t="s">
        <v>206</v>
      </c>
      <c r="C110" s="102" t="s">
        <v>92</v>
      </c>
      <c r="D110" s="102" t="s">
        <v>92</v>
      </c>
      <c r="E110" s="102" t="s">
        <v>90</v>
      </c>
      <c r="F110" s="102" t="s">
        <v>208</v>
      </c>
      <c r="G110" s="102" t="s">
        <v>92</v>
      </c>
      <c r="H110" s="103">
        <v>0</v>
      </c>
      <c r="I110" s="103">
        <v>0</v>
      </c>
      <c r="J110" s="103">
        <v>0</v>
      </c>
      <c r="K110" s="103">
        <v>0</v>
      </c>
      <c r="L110" s="103">
        <v>0</v>
      </c>
      <c r="M110" s="103">
        <v>104000</v>
      </c>
      <c r="N110" s="103">
        <v>0</v>
      </c>
      <c r="O110" s="103">
        <v>0</v>
      </c>
      <c r="P110" s="103">
        <v>0</v>
      </c>
      <c r="Q110" s="103">
        <v>0</v>
      </c>
    </row>
    <row r="111" spans="1:17" ht="21">
      <c r="A111" s="102" t="s">
        <v>205</v>
      </c>
      <c r="B111" s="102" t="s">
        <v>206</v>
      </c>
      <c r="C111" s="102" t="s">
        <v>92</v>
      </c>
      <c r="D111" s="102" t="s">
        <v>92</v>
      </c>
      <c r="E111" s="102" t="s">
        <v>90</v>
      </c>
      <c r="F111" s="102" t="s">
        <v>138</v>
      </c>
      <c r="G111" s="102" t="s">
        <v>92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66000</v>
      </c>
      <c r="N111" s="103">
        <v>0</v>
      </c>
      <c r="O111" s="103">
        <v>0</v>
      </c>
      <c r="P111" s="103">
        <v>0</v>
      </c>
      <c r="Q111" s="103">
        <v>0</v>
      </c>
    </row>
    <row r="112" spans="1:17" ht="21">
      <c r="A112" s="102" t="s">
        <v>205</v>
      </c>
      <c r="B112" s="102" t="s">
        <v>206</v>
      </c>
      <c r="C112" s="102" t="s">
        <v>92</v>
      </c>
      <c r="D112" s="102" t="s">
        <v>92</v>
      </c>
      <c r="E112" s="102" t="s">
        <v>90</v>
      </c>
      <c r="F112" s="102" t="s">
        <v>207</v>
      </c>
      <c r="G112" s="102" t="s">
        <v>92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11600</v>
      </c>
      <c r="N112" s="103">
        <v>0</v>
      </c>
      <c r="O112" s="103">
        <v>0</v>
      </c>
      <c r="P112" s="103">
        <v>0</v>
      </c>
      <c r="Q112" s="103">
        <v>0</v>
      </c>
    </row>
    <row r="113" spans="1:17" ht="42">
      <c r="A113" s="102" t="s">
        <v>205</v>
      </c>
      <c r="B113" s="102" t="s">
        <v>206</v>
      </c>
      <c r="C113" s="102" t="s">
        <v>92</v>
      </c>
      <c r="D113" s="102" t="s">
        <v>92</v>
      </c>
      <c r="E113" s="102" t="s">
        <v>90</v>
      </c>
      <c r="F113" s="102" t="s">
        <v>209</v>
      </c>
      <c r="G113" s="102" t="s">
        <v>92</v>
      </c>
      <c r="H113" s="103">
        <v>0</v>
      </c>
      <c r="I113" s="103">
        <v>0</v>
      </c>
      <c r="J113" s="103">
        <v>0</v>
      </c>
      <c r="K113" s="103">
        <v>0</v>
      </c>
      <c r="L113" s="103">
        <v>120000</v>
      </c>
      <c r="M113" s="103">
        <v>0</v>
      </c>
      <c r="N113" s="103">
        <v>0</v>
      </c>
      <c r="O113" s="103">
        <v>0</v>
      </c>
      <c r="P113" s="103">
        <v>8000</v>
      </c>
      <c r="Q113" s="103">
        <v>0</v>
      </c>
    </row>
    <row r="114" spans="1:17" ht="42">
      <c r="A114" s="102" t="s">
        <v>205</v>
      </c>
      <c r="B114" s="102" t="s">
        <v>206</v>
      </c>
      <c r="C114" s="102" t="s">
        <v>92</v>
      </c>
      <c r="D114" s="102" t="s">
        <v>92</v>
      </c>
      <c r="E114" s="102" t="s">
        <v>90</v>
      </c>
      <c r="F114" s="102" t="s">
        <v>210</v>
      </c>
      <c r="G114" s="102" t="s">
        <v>92</v>
      </c>
      <c r="H114" s="103">
        <v>0</v>
      </c>
      <c r="I114" s="103">
        <v>0</v>
      </c>
      <c r="J114" s="103">
        <v>0</v>
      </c>
      <c r="K114" s="103">
        <v>0</v>
      </c>
      <c r="L114" s="103">
        <v>0</v>
      </c>
      <c r="M114" s="103">
        <v>160000</v>
      </c>
      <c r="N114" s="103">
        <v>0</v>
      </c>
      <c r="O114" s="103">
        <v>0</v>
      </c>
      <c r="P114" s="103">
        <v>5000</v>
      </c>
      <c r="Q114" s="103">
        <v>0</v>
      </c>
    </row>
    <row r="115" spans="1:17" ht="21">
      <c r="A115" s="102" t="s">
        <v>205</v>
      </c>
      <c r="B115" s="102" t="s">
        <v>206</v>
      </c>
      <c r="C115" s="102" t="s">
        <v>92</v>
      </c>
      <c r="D115" s="102" t="s">
        <v>92</v>
      </c>
      <c r="E115" s="102" t="s">
        <v>114</v>
      </c>
      <c r="F115" s="102" t="s">
        <v>211</v>
      </c>
      <c r="G115" s="102" t="s">
        <v>92</v>
      </c>
      <c r="H115" s="103">
        <v>0</v>
      </c>
      <c r="I115" s="103">
        <v>0</v>
      </c>
      <c r="J115" s="103">
        <v>0</v>
      </c>
      <c r="K115" s="103">
        <v>0</v>
      </c>
      <c r="L115" s="103">
        <v>0</v>
      </c>
      <c r="M115" s="103">
        <v>77700</v>
      </c>
      <c r="N115" s="103">
        <v>0</v>
      </c>
      <c r="O115" s="103">
        <v>0</v>
      </c>
      <c r="P115" s="103">
        <v>700</v>
      </c>
      <c r="Q115" s="103">
        <v>0</v>
      </c>
    </row>
    <row r="116" spans="1:17" ht="21">
      <c r="A116" s="102" t="s">
        <v>205</v>
      </c>
      <c r="B116" s="102" t="s">
        <v>206</v>
      </c>
      <c r="C116" s="102" t="s">
        <v>92</v>
      </c>
      <c r="D116" s="102" t="s">
        <v>92</v>
      </c>
      <c r="E116" s="102" t="s">
        <v>114</v>
      </c>
      <c r="F116" s="102" t="s">
        <v>211</v>
      </c>
      <c r="G116" s="102" t="s">
        <v>92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60000</v>
      </c>
      <c r="N116" s="103">
        <v>0</v>
      </c>
      <c r="O116" s="103">
        <v>0</v>
      </c>
      <c r="P116" s="103">
        <v>0</v>
      </c>
      <c r="Q116" s="103">
        <v>0</v>
      </c>
    </row>
    <row r="117" spans="1:17" ht="21">
      <c r="A117" s="102" t="s">
        <v>205</v>
      </c>
      <c r="B117" s="102" t="s">
        <v>206</v>
      </c>
      <c r="C117" s="102" t="s">
        <v>92</v>
      </c>
      <c r="D117" s="102" t="s">
        <v>92</v>
      </c>
      <c r="E117" s="102" t="s">
        <v>114</v>
      </c>
      <c r="F117" s="102" t="s">
        <v>211</v>
      </c>
      <c r="G117" s="102" t="s">
        <v>92</v>
      </c>
      <c r="H117" s="103">
        <v>0</v>
      </c>
      <c r="I117" s="103">
        <v>0</v>
      </c>
      <c r="J117" s="103">
        <v>0</v>
      </c>
      <c r="K117" s="103">
        <v>0</v>
      </c>
      <c r="L117" s="103">
        <v>0</v>
      </c>
      <c r="M117" s="103">
        <v>16600</v>
      </c>
      <c r="N117" s="103">
        <v>0</v>
      </c>
      <c r="O117" s="103">
        <v>0</v>
      </c>
      <c r="P117" s="103">
        <v>24.26</v>
      </c>
      <c r="Q117" s="103">
        <v>0</v>
      </c>
    </row>
    <row r="118" spans="1:17" ht="21">
      <c r="A118" s="102" t="s">
        <v>205</v>
      </c>
      <c r="B118" s="102" t="s">
        <v>206</v>
      </c>
      <c r="C118" s="102" t="s">
        <v>92</v>
      </c>
      <c r="D118" s="102" t="s">
        <v>92</v>
      </c>
      <c r="E118" s="102" t="s">
        <v>114</v>
      </c>
      <c r="F118" s="102" t="s">
        <v>211</v>
      </c>
      <c r="G118" s="102" t="s">
        <v>92</v>
      </c>
      <c r="H118" s="103">
        <v>0</v>
      </c>
      <c r="I118" s="103">
        <v>0</v>
      </c>
      <c r="J118" s="103">
        <v>0</v>
      </c>
      <c r="K118" s="103">
        <v>0</v>
      </c>
      <c r="L118" s="103">
        <v>0</v>
      </c>
      <c r="M118" s="103">
        <v>97900</v>
      </c>
      <c r="N118" s="103">
        <v>0</v>
      </c>
      <c r="O118" s="103">
        <v>0</v>
      </c>
      <c r="P118" s="103">
        <v>200</v>
      </c>
      <c r="Q118" s="103">
        <v>0</v>
      </c>
    </row>
    <row r="119" spans="1:17" ht="42">
      <c r="A119" s="102" t="s">
        <v>205</v>
      </c>
      <c r="B119" s="102" t="s">
        <v>206</v>
      </c>
      <c r="C119" s="102" t="s">
        <v>92</v>
      </c>
      <c r="D119" s="102" t="s">
        <v>92</v>
      </c>
      <c r="E119" s="102" t="s">
        <v>90</v>
      </c>
      <c r="F119" s="102" t="s">
        <v>212</v>
      </c>
      <c r="G119" s="102" t="s">
        <v>92</v>
      </c>
      <c r="H119" s="103">
        <v>0</v>
      </c>
      <c r="I119" s="103">
        <v>0</v>
      </c>
      <c r="J119" s="103">
        <v>0</v>
      </c>
      <c r="K119" s="103">
        <v>0</v>
      </c>
      <c r="L119" s="103">
        <v>150000</v>
      </c>
      <c r="M119" s="103">
        <v>0</v>
      </c>
      <c r="N119" s="103">
        <v>0</v>
      </c>
      <c r="O119" s="103">
        <v>0</v>
      </c>
      <c r="P119" s="103">
        <v>0</v>
      </c>
      <c r="Q119" s="103">
        <v>0</v>
      </c>
    </row>
    <row r="120" spans="1:17" ht="21">
      <c r="A120" s="102" t="s">
        <v>205</v>
      </c>
      <c r="B120" s="102" t="s">
        <v>206</v>
      </c>
      <c r="C120" s="102" t="s">
        <v>92</v>
      </c>
      <c r="D120" s="102" t="s">
        <v>92</v>
      </c>
      <c r="E120" s="102" t="s">
        <v>90</v>
      </c>
      <c r="F120" s="102" t="s">
        <v>213</v>
      </c>
      <c r="G120" s="102" t="s">
        <v>92</v>
      </c>
      <c r="H120" s="103">
        <v>0</v>
      </c>
      <c r="I120" s="103">
        <v>0</v>
      </c>
      <c r="J120" s="103">
        <v>0</v>
      </c>
      <c r="K120" s="103">
        <v>0</v>
      </c>
      <c r="L120" s="103">
        <v>0</v>
      </c>
      <c r="M120" s="103">
        <v>108000</v>
      </c>
      <c r="N120" s="103">
        <v>0</v>
      </c>
      <c r="O120" s="103">
        <v>0</v>
      </c>
      <c r="P120" s="103">
        <v>0</v>
      </c>
      <c r="Q120" s="103">
        <v>0</v>
      </c>
    </row>
    <row r="121" spans="1:17" ht="21">
      <c r="A121" s="102" t="s">
        <v>205</v>
      </c>
      <c r="B121" s="102" t="s">
        <v>206</v>
      </c>
      <c r="C121" s="102" t="s">
        <v>92</v>
      </c>
      <c r="D121" s="102" t="s">
        <v>92</v>
      </c>
      <c r="E121" s="102" t="s">
        <v>90</v>
      </c>
      <c r="F121" s="102" t="s">
        <v>214</v>
      </c>
      <c r="G121" s="102" t="s">
        <v>92</v>
      </c>
      <c r="H121" s="103">
        <v>0</v>
      </c>
      <c r="I121" s="103">
        <v>0</v>
      </c>
      <c r="J121" s="103">
        <v>0</v>
      </c>
      <c r="K121" s="103">
        <v>0</v>
      </c>
      <c r="L121" s="103">
        <v>0</v>
      </c>
      <c r="M121" s="103">
        <v>4550</v>
      </c>
      <c r="N121" s="103">
        <v>0</v>
      </c>
      <c r="O121" s="103">
        <v>0</v>
      </c>
      <c r="P121" s="103">
        <v>2450</v>
      </c>
      <c r="Q121" s="103">
        <v>0</v>
      </c>
    </row>
    <row r="122" spans="1:17" ht="21">
      <c r="A122" s="102" t="s">
        <v>205</v>
      </c>
      <c r="B122" s="102" t="s">
        <v>206</v>
      </c>
      <c r="C122" s="102" t="s">
        <v>92</v>
      </c>
      <c r="D122" s="102" t="s">
        <v>92</v>
      </c>
      <c r="E122" s="102" t="s">
        <v>90</v>
      </c>
      <c r="F122" s="102" t="s">
        <v>91</v>
      </c>
      <c r="G122" s="102" t="s">
        <v>92</v>
      </c>
      <c r="H122" s="103">
        <v>0</v>
      </c>
      <c r="I122" s="103">
        <v>0</v>
      </c>
      <c r="J122" s="103">
        <v>58000</v>
      </c>
      <c r="K122" s="103">
        <v>0</v>
      </c>
      <c r="L122" s="103">
        <v>0</v>
      </c>
      <c r="M122" s="103">
        <v>0</v>
      </c>
      <c r="N122" s="103">
        <v>0</v>
      </c>
      <c r="O122" s="103">
        <v>0</v>
      </c>
      <c r="P122" s="103">
        <v>0</v>
      </c>
      <c r="Q122" s="103">
        <v>0</v>
      </c>
    </row>
    <row r="123" spans="1:17" ht="42">
      <c r="A123" s="102" t="s">
        <v>205</v>
      </c>
      <c r="B123" s="102" t="s">
        <v>206</v>
      </c>
      <c r="C123" s="102" t="s">
        <v>92</v>
      </c>
      <c r="D123" s="102" t="s">
        <v>92</v>
      </c>
      <c r="E123" s="102" t="s">
        <v>90</v>
      </c>
      <c r="F123" s="102" t="s">
        <v>215</v>
      </c>
      <c r="G123" s="102" t="s">
        <v>92</v>
      </c>
      <c r="H123" s="103">
        <v>0</v>
      </c>
      <c r="I123" s="103">
        <v>0</v>
      </c>
      <c r="J123" s="103">
        <v>8000</v>
      </c>
      <c r="K123" s="103">
        <v>0</v>
      </c>
      <c r="L123" s="103">
        <v>0</v>
      </c>
      <c r="M123" s="103">
        <v>0</v>
      </c>
      <c r="N123" s="103">
        <v>0</v>
      </c>
      <c r="O123" s="103">
        <v>0</v>
      </c>
      <c r="P123" s="103">
        <v>0</v>
      </c>
      <c r="Q123" s="103">
        <v>0</v>
      </c>
    </row>
    <row r="124" spans="1:17" ht="21">
      <c r="A124" s="102" t="s">
        <v>205</v>
      </c>
      <c r="B124" s="102" t="s">
        <v>206</v>
      </c>
      <c r="C124" s="102" t="s">
        <v>92</v>
      </c>
      <c r="D124" s="102" t="s">
        <v>92</v>
      </c>
      <c r="E124" s="102" t="s">
        <v>90</v>
      </c>
      <c r="F124" s="102" t="s">
        <v>216</v>
      </c>
      <c r="G124" s="102" t="s">
        <v>92</v>
      </c>
      <c r="H124" s="103">
        <v>0</v>
      </c>
      <c r="I124" s="103">
        <v>0</v>
      </c>
      <c r="J124" s="103">
        <v>0</v>
      </c>
      <c r="K124" s="103">
        <v>0</v>
      </c>
      <c r="L124" s="103">
        <v>0</v>
      </c>
      <c r="M124" s="103">
        <v>150000</v>
      </c>
      <c r="N124" s="103">
        <v>0</v>
      </c>
      <c r="O124" s="103">
        <v>0</v>
      </c>
      <c r="P124" s="103">
        <v>0</v>
      </c>
      <c r="Q124" s="103">
        <v>0</v>
      </c>
    </row>
    <row r="125" spans="1:17" ht="42">
      <c r="A125" s="102" t="s">
        <v>205</v>
      </c>
      <c r="B125" s="102" t="s">
        <v>206</v>
      </c>
      <c r="C125" s="102" t="s">
        <v>92</v>
      </c>
      <c r="D125" s="102" t="s">
        <v>92</v>
      </c>
      <c r="E125" s="102" t="s">
        <v>90</v>
      </c>
      <c r="F125" s="102" t="s">
        <v>217</v>
      </c>
      <c r="G125" s="102" t="s">
        <v>92</v>
      </c>
      <c r="H125" s="103">
        <v>0</v>
      </c>
      <c r="I125" s="103">
        <v>0</v>
      </c>
      <c r="J125" s="103">
        <v>0</v>
      </c>
      <c r="K125" s="103">
        <v>0</v>
      </c>
      <c r="L125" s="103">
        <v>0</v>
      </c>
      <c r="M125" s="103">
        <v>9500</v>
      </c>
      <c r="N125" s="103">
        <v>0</v>
      </c>
      <c r="O125" s="103">
        <v>0</v>
      </c>
      <c r="P125" s="103">
        <v>0</v>
      </c>
      <c r="Q125" s="103">
        <v>0</v>
      </c>
    </row>
    <row r="126" spans="1:17" ht="21">
      <c r="A126" s="102" t="s">
        <v>205</v>
      </c>
      <c r="B126" s="102" t="s">
        <v>206</v>
      </c>
      <c r="C126" s="102" t="s">
        <v>92</v>
      </c>
      <c r="D126" s="102" t="s">
        <v>92</v>
      </c>
      <c r="E126" s="102" t="s">
        <v>90</v>
      </c>
      <c r="F126" s="102" t="s">
        <v>218</v>
      </c>
      <c r="G126" s="102" t="s">
        <v>92</v>
      </c>
      <c r="H126" s="103">
        <v>0</v>
      </c>
      <c r="I126" s="103">
        <v>0</v>
      </c>
      <c r="J126" s="103">
        <v>0</v>
      </c>
      <c r="K126" s="103">
        <v>0</v>
      </c>
      <c r="L126" s="103">
        <v>0</v>
      </c>
      <c r="M126" s="103">
        <v>25000</v>
      </c>
      <c r="N126" s="103">
        <v>0</v>
      </c>
      <c r="O126" s="103">
        <v>0</v>
      </c>
      <c r="P126" s="103">
        <v>0</v>
      </c>
      <c r="Q126" s="103">
        <v>0</v>
      </c>
    </row>
    <row r="127" spans="1:17" ht="21">
      <c r="A127" s="102" t="s">
        <v>205</v>
      </c>
      <c r="B127" s="102" t="s">
        <v>206</v>
      </c>
      <c r="C127" s="102" t="s">
        <v>92</v>
      </c>
      <c r="D127" s="102" t="s">
        <v>92</v>
      </c>
      <c r="E127" s="102" t="s">
        <v>90</v>
      </c>
      <c r="F127" s="102" t="s">
        <v>219</v>
      </c>
      <c r="G127" s="102" t="s">
        <v>92</v>
      </c>
      <c r="H127" s="103">
        <v>0</v>
      </c>
      <c r="I127" s="103">
        <v>0</v>
      </c>
      <c r="J127" s="103">
        <v>0</v>
      </c>
      <c r="K127" s="103">
        <v>0</v>
      </c>
      <c r="L127" s="103">
        <v>0</v>
      </c>
      <c r="M127" s="103">
        <v>24000</v>
      </c>
      <c r="N127" s="103">
        <v>0</v>
      </c>
      <c r="O127" s="103">
        <v>0</v>
      </c>
      <c r="P127" s="103">
        <v>0</v>
      </c>
      <c r="Q127" s="103">
        <v>0</v>
      </c>
    </row>
    <row r="128" spans="1:17" ht="42">
      <c r="A128" s="102" t="s">
        <v>205</v>
      </c>
      <c r="B128" s="102" t="s">
        <v>206</v>
      </c>
      <c r="C128" s="102" t="s">
        <v>92</v>
      </c>
      <c r="D128" s="102" t="s">
        <v>92</v>
      </c>
      <c r="E128" s="102" t="s">
        <v>90</v>
      </c>
      <c r="F128" s="102" t="s">
        <v>220</v>
      </c>
      <c r="G128" s="102" t="s">
        <v>92</v>
      </c>
      <c r="H128" s="103">
        <v>0</v>
      </c>
      <c r="I128" s="103">
        <v>0</v>
      </c>
      <c r="J128" s="103">
        <v>0</v>
      </c>
      <c r="K128" s="103">
        <v>0</v>
      </c>
      <c r="L128" s="103">
        <v>0</v>
      </c>
      <c r="M128" s="103">
        <v>9800</v>
      </c>
      <c r="N128" s="103">
        <v>0</v>
      </c>
      <c r="O128" s="103">
        <v>0</v>
      </c>
      <c r="P128" s="103">
        <v>2700</v>
      </c>
      <c r="Q128" s="103">
        <v>0</v>
      </c>
    </row>
    <row r="129" spans="1:17" ht="21">
      <c r="A129" s="102" t="s">
        <v>205</v>
      </c>
      <c r="B129" s="102" t="s">
        <v>206</v>
      </c>
      <c r="C129" s="102" t="s">
        <v>92</v>
      </c>
      <c r="D129" s="102" t="s">
        <v>92</v>
      </c>
      <c r="E129" s="102" t="s">
        <v>90</v>
      </c>
      <c r="F129" s="102" t="s">
        <v>102</v>
      </c>
      <c r="G129" s="102" t="s">
        <v>92</v>
      </c>
      <c r="H129" s="103">
        <v>0</v>
      </c>
      <c r="I129" s="103">
        <v>0</v>
      </c>
      <c r="J129" s="103">
        <v>15000</v>
      </c>
      <c r="K129" s="103">
        <v>0</v>
      </c>
      <c r="L129" s="103">
        <v>0</v>
      </c>
      <c r="M129" s="103">
        <v>0</v>
      </c>
      <c r="N129" s="103">
        <v>0</v>
      </c>
      <c r="O129" s="103">
        <v>0</v>
      </c>
      <c r="P129" s="103">
        <v>0</v>
      </c>
      <c r="Q129" s="103">
        <v>0</v>
      </c>
    </row>
    <row r="130" spans="1:17" ht="21">
      <c r="A130" s="102" t="s">
        <v>205</v>
      </c>
      <c r="B130" s="102" t="s">
        <v>206</v>
      </c>
      <c r="C130" s="102" t="s">
        <v>92</v>
      </c>
      <c r="D130" s="102" t="s">
        <v>92</v>
      </c>
      <c r="E130" s="102" t="s">
        <v>90</v>
      </c>
      <c r="F130" s="102" t="s">
        <v>221</v>
      </c>
      <c r="G130" s="102" t="s">
        <v>92</v>
      </c>
      <c r="H130" s="103">
        <v>0</v>
      </c>
      <c r="I130" s="103">
        <v>0</v>
      </c>
      <c r="J130" s="103">
        <v>75000</v>
      </c>
      <c r="K130" s="103">
        <v>0</v>
      </c>
      <c r="L130" s="103">
        <v>0</v>
      </c>
      <c r="M130" s="103">
        <v>0</v>
      </c>
      <c r="N130" s="103">
        <v>0</v>
      </c>
      <c r="O130" s="103">
        <v>0</v>
      </c>
      <c r="P130" s="103">
        <v>0</v>
      </c>
      <c r="Q130" s="103">
        <v>0</v>
      </c>
    </row>
    <row r="131" spans="1:17" ht="21">
      <c r="A131" s="102" t="s">
        <v>205</v>
      </c>
      <c r="B131" s="102" t="s">
        <v>206</v>
      </c>
      <c r="C131" s="102" t="s">
        <v>92</v>
      </c>
      <c r="D131" s="102" t="s">
        <v>92</v>
      </c>
      <c r="E131" s="102" t="s">
        <v>90</v>
      </c>
      <c r="F131" s="102" t="s">
        <v>222</v>
      </c>
      <c r="G131" s="102" t="s">
        <v>92</v>
      </c>
      <c r="H131" s="103">
        <v>0</v>
      </c>
      <c r="I131" s="103">
        <v>0</v>
      </c>
      <c r="J131" s="103">
        <v>0</v>
      </c>
      <c r="K131" s="103">
        <v>0</v>
      </c>
      <c r="L131" s="103">
        <v>0</v>
      </c>
      <c r="M131" s="103">
        <v>50000</v>
      </c>
      <c r="N131" s="103">
        <v>0</v>
      </c>
      <c r="O131" s="103">
        <v>0</v>
      </c>
      <c r="P131" s="103">
        <v>0</v>
      </c>
      <c r="Q131" s="103">
        <v>0</v>
      </c>
    </row>
    <row r="132" spans="1:17" ht="21">
      <c r="A132" s="102" t="s">
        <v>205</v>
      </c>
      <c r="B132" s="102" t="s">
        <v>206</v>
      </c>
      <c r="C132" s="102" t="s">
        <v>92</v>
      </c>
      <c r="D132" s="102" t="s">
        <v>92</v>
      </c>
      <c r="E132" s="102" t="s">
        <v>90</v>
      </c>
      <c r="F132" s="102" t="s">
        <v>223</v>
      </c>
      <c r="G132" s="102" t="s">
        <v>92</v>
      </c>
      <c r="H132" s="103">
        <v>0</v>
      </c>
      <c r="I132" s="103">
        <v>0</v>
      </c>
      <c r="J132" s="103">
        <v>0</v>
      </c>
      <c r="K132" s="103">
        <v>0</v>
      </c>
      <c r="L132" s="103">
        <v>0</v>
      </c>
      <c r="M132" s="103">
        <v>45000</v>
      </c>
      <c r="N132" s="103">
        <v>0</v>
      </c>
      <c r="O132" s="103">
        <v>0</v>
      </c>
      <c r="P132" s="103">
        <v>6000</v>
      </c>
      <c r="Q132" s="103">
        <v>0</v>
      </c>
    </row>
    <row r="133" spans="1:17" ht="42">
      <c r="A133" s="102" t="s">
        <v>205</v>
      </c>
      <c r="B133" s="102" t="s">
        <v>206</v>
      </c>
      <c r="C133" s="102" t="s">
        <v>92</v>
      </c>
      <c r="D133" s="102" t="s">
        <v>92</v>
      </c>
      <c r="E133" s="102" t="s">
        <v>90</v>
      </c>
      <c r="F133" s="102" t="s">
        <v>224</v>
      </c>
      <c r="G133" s="102" t="s">
        <v>92</v>
      </c>
      <c r="H133" s="103">
        <v>0</v>
      </c>
      <c r="I133" s="103">
        <v>0</v>
      </c>
      <c r="J133" s="103">
        <v>0</v>
      </c>
      <c r="K133" s="103">
        <v>0</v>
      </c>
      <c r="L133" s="103">
        <v>0</v>
      </c>
      <c r="M133" s="103">
        <v>350000</v>
      </c>
      <c r="N133" s="103">
        <v>0</v>
      </c>
      <c r="O133" s="103">
        <v>0</v>
      </c>
      <c r="P133" s="103">
        <v>0</v>
      </c>
      <c r="Q133" s="103">
        <v>0</v>
      </c>
    </row>
    <row r="134" spans="1:17" ht="21">
      <c r="A134" s="102" t="s">
        <v>205</v>
      </c>
      <c r="B134" s="102" t="s">
        <v>206</v>
      </c>
      <c r="C134" s="102" t="s">
        <v>92</v>
      </c>
      <c r="D134" s="102" t="s">
        <v>92</v>
      </c>
      <c r="E134" s="102" t="s">
        <v>90</v>
      </c>
      <c r="F134" s="102" t="s">
        <v>128</v>
      </c>
      <c r="G134" s="102" t="s">
        <v>92</v>
      </c>
      <c r="H134" s="103">
        <v>0</v>
      </c>
      <c r="I134" s="103">
        <v>0</v>
      </c>
      <c r="J134" s="103">
        <v>0</v>
      </c>
      <c r="K134" s="103">
        <v>0</v>
      </c>
      <c r="L134" s="103">
        <v>0</v>
      </c>
      <c r="M134" s="103">
        <v>19000</v>
      </c>
      <c r="N134" s="103">
        <v>0</v>
      </c>
      <c r="O134" s="103">
        <v>0</v>
      </c>
      <c r="P134" s="103">
        <v>0</v>
      </c>
      <c r="Q134" s="103">
        <v>0</v>
      </c>
    </row>
    <row r="135" spans="1:17" ht="21">
      <c r="A135" s="102" t="s">
        <v>205</v>
      </c>
      <c r="B135" s="102" t="s">
        <v>206</v>
      </c>
      <c r="C135" s="102" t="s">
        <v>92</v>
      </c>
      <c r="D135" s="102" t="s">
        <v>92</v>
      </c>
      <c r="E135" s="102" t="s">
        <v>90</v>
      </c>
      <c r="F135" s="102" t="s">
        <v>148</v>
      </c>
      <c r="G135" s="102" t="s">
        <v>92</v>
      </c>
      <c r="H135" s="103">
        <v>0</v>
      </c>
      <c r="I135" s="103">
        <v>0</v>
      </c>
      <c r="J135" s="103">
        <v>0</v>
      </c>
      <c r="K135" s="103">
        <v>0</v>
      </c>
      <c r="L135" s="103">
        <v>0</v>
      </c>
      <c r="M135" s="103">
        <v>17400</v>
      </c>
      <c r="N135" s="103">
        <v>0</v>
      </c>
      <c r="O135" s="103">
        <v>0</v>
      </c>
      <c r="P135" s="103">
        <v>0</v>
      </c>
      <c r="Q135" s="103">
        <v>0</v>
      </c>
    </row>
    <row r="136" spans="1:17" ht="42">
      <c r="A136" s="102" t="s">
        <v>205</v>
      </c>
      <c r="B136" s="102" t="s">
        <v>206</v>
      </c>
      <c r="C136" s="102" t="s">
        <v>92</v>
      </c>
      <c r="D136" s="102" t="s">
        <v>92</v>
      </c>
      <c r="E136" s="102" t="s">
        <v>90</v>
      </c>
      <c r="F136" s="102" t="s">
        <v>225</v>
      </c>
      <c r="G136" s="102" t="s">
        <v>92</v>
      </c>
      <c r="H136" s="103">
        <v>0</v>
      </c>
      <c r="I136" s="103">
        <v>0</v>
      </c>
      <c r="J136" s="103">
        <v>0</v>
      </c>
      <c r="K136" s="103">
        <v>0</v>
      </c>
      <c r="L136" s="103">
        <v>0</v>
      </c>
      <c r="M136" s="103">
        <v>20550</v>
      </c>
      <c r="N136" s="103">
        <v>0</v>
      </c>
      <c r="O136" s="103">
        <v>0</v>
      </c>
      <c r="P136" s="103">
        <v>0</v>
      </c>
      <c r="Q136" s="103">
        <v>0</v>
      </c>
    </row>
  </sheetData>
  <mergeCells count="19">
    <mergeCell ref="G2:G4"/>
    <mergeCell ref="B2:B4"/>
    <mergeCell ref="C2:C4"/>
    <mergeCell ref="D2:D4"/>
    <mergeCell ref="E2:E4"/>
    <mergeCell ref="F2:F4"/>
    <mergeCell ref="N3:N4"/>
    <mergeCell ref="O3:O4"/>
    <mergeCell ref="P3:P4"/>
    <mergeCell ref="Q3:Q4"/>
    <mergeCell ref="A1:Q1"/>
    <mergeCell ref="H2:M2"/>
    <mergeCell ref="N2:O2"/>
    <mergeCell ref="P2:Q2"/>
    <mergeCell ref="H3:H4"/>
    <mergeCell ref="I3:K3"/>
    <mergeCell ref="L3:L4"/>
    <mergeCell ref="M3:M4"/>
    <mergeCell ref="A2:A4"/>
  </mergeCells>
  <printOptions horizontalCentered="1"/>
  <pageMargins left="0" right="0" top="0.74803149606299213" bottom="0.15748031496062992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J9" sqref="J9"/>
    </sheetView>
  </sheetViews>
  <sheetFormatPr defaultRowHeight="14.25"/>
  <cols>
    <col min="1" max="1" width="14.625" customWidth="1"/>
    <col min="2" max="2" width="12.875" customWidth="1"/>
    <col min="3" max="3" width="13.875" customWidth="1"/>
    <col min="4" max="4" width="7.5" customWidth="1"/>
    <col min="5" max="5" width="12.5" customWidth="1"/>
    <col min="6" max="6" width="7" customWidth="1"/>
    <col min="7" max="7" width="13.5" customWidth="1"/>
    <col min="8" max="8" width="7.25" customWidth="1"/>
    <col min="9" max="9" width="13.25" customWidth="1"/>
    <col min="10" max="10" width="13.125" customWidth="1"/>
    <col min="11" max="11" width="13.5" customWidth="1"/>
  </cols>
  <sheetData>
    <row r="1" spans="1:11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.75">
      <c r="A2" s="3" t="s">
        <v>26</v>
      </c>
      <c r="B2" s="31"/>
      <c r="C2" s="31"/>
      <c r="D2" s="31"/>
      <c r="E2" s="31"/>
      <c r="F2" s="31"/>
      <c r="G2" s="31"/>
      <c r="H2" s="31"/>
      <c r="I2" s="4" t="s">
        <v>1</v>
      </c>
      <c r="J2" s="2"/>
      <c r="K2" s="25"/>
    </row>
    <row r="3" spans="1:11" ht="37.5">
      <c r="A3" s="32" t="s">
        <v>2</v>
      </c>
      <c r="B3" s="33" t="s">
        <v>3</v>
      </c>
      <c r="C3" s="34" t="s">
        <v>4</v>
      </c>
      <c r="D3" s="15" t="s">
        <v>5</v>
      </c>
      <c r="E3" s="15" t="s">
        <v>6</v>
      </c>
      <c r="F3" s="15" t="s">
        <v>5</v>
      </c>
      <c r="G3" s="15" t="s">
        <v>7</v>
      </c>
      <c r="H3" s="32" t="s">
        <v>5</v>
      </c>
      <c r="I3" s="40" t="s">
        <v>8</v>
      </c>
      <c r="J3" s="35" t="s">
        <v>9</v>
      </c>
      <c r="K3" s="36" t="s">
        <v>10</v>
      </c>
    </row>
    <row r="4" spans="1:11" ht="18.75">
      <c r="A4" s="5" t="s">
        <v>27</v>
      </c>
      <c r="B4" s="6">
        <v>6337141.0800000001</v>
      </c>
      <c r="C4" s="7">
        <v>0</v>
      </c>
      <c r="D4" s="7">
        <f>(C4*100)/B4</f>
        <v>0</v>
      </c>
      <c r="E4" s="7"/>
      <c r="F4" s="7">
        <f>(E4*100)/B4</f>
        <v>0</v>
      </c>
      <c r="G4" s="7"/>
      <c r="H4" s="7">
        <f>(G4*100)/B4</f>
        <v>0</v>
      </c>
      <c r="I4" s="6">
        <v>6337141.0800000001</v>
      </c>
      <c r="J4" s="8"/>
      <c r="K4" s="47" t="s">
        <v>28</v>
      </c>
    </row>
    <row r="5" spans="1:11" ht="18.75">
      <c r="A5" s="5" t="s">
        <v>29</v>
      </c>
      <c r="B5" s="7">
        <v>4894190.5</v>
      </c>
      <c r="C5" s="7">
        <v>4900200</v>
      </c>
      <c r="D5" s="7">
        <f t="shared" ref="D5:D10" si="0">(C5*100)/B5</f>
        <v>100.12278843661684</v>
      </c>
      <c r="E5" s="7">
        <v>0</v>
      </c>
      <c r="F5" s="7">
        <f t="shared" ref="F5:F10" si="1">(E5*100)/B5</f>
        <v>0</v>
      </c>
      <c r="G5" s="7">
        <v>0</v>
      </c>
      <c r="H5" s="7">
        <f t="shared" ref="H5:H10" si="2">(G5*100)/B5</f>
        <v>0</v>
      </c>
      <c r="I5" s="42">
        <v>0</v>
      </c>
      <c r="J5" s="9">
        <v>0</v>
      </c>
      <c r="K5" s="26"/>
    </row>
    <row r="6" spans="1:11" ht="18.75">
      <c r="A6" s="5" t="s">
        <v>30</v>
      </c>
      <c r="B6" s="7">
        <v>1954399.46</v>
      </c>
      <c r="C6" s="7">
        <v>1355000</v>
      </c>
      <c r="D6" s="7">
        <f t="shared" si="0"/>
        <v>69.330760048408933</v>
      </c>
      <c r="E6" s="7">
        <v>549399.46</v>
      </c>
      <c r="F6" s="7">
        <f t="shared" si="1"/>
        <v>28.110909322498483</v>
      </c>
      <c r="G6" s="7">
        <v>50000</v>
      </c>
      <c r="H6" s="7">
        <f t="shared" si="2"/>
        <v>2.5583306290925809</v>
      </c>
      <c r="I6" s="42">
        <v>0</v>
      </c>
      <c r="J6" s="9">
        <v>0</v>
      </c>
      <c r="K6" s="26"/>
    </row>
    <row r="7" spans="1:11" ht="18.75">
      <c r="A7" s="5" t="s">
        <v>31</v>
      </c>
      <c r="B7" s="7">
        <v>1861354.89</v>
      </c>
      <c r="C7" s="7">
        <v>1861354.89</v>
      </c>
      <c r="D7" s="7">
        <f t="shared" si="0"/>
        <v>100</v>
      </c>
      <c r="E7" s="7">
        <v>0</v>
      </c>
      <c r="F7" s="7">
        <f t="shared" si="1"/>
        <v>0</v>
      </c>
      <c r="G7" s="7">
        <v>0</v>
      </c>
      <c r="H7" s="7">
        <f t="shared" si="2"/>
        <v>0</v>
      </c>
      <c r="I7" s="42">
        <v>0</v>
      </c>
      <c r="J7" s="9">
        <v>0</v>
      </c>
      <c r="K7" s="27"/>
    </row>
    <row r="8" spans="1:11" ht="18.75">
      <c r="A8" s="5" t="s">
        <v>32</v>
      </c>
      <c r="B8" s="7">
        <v>1032235.71</v>
      </c>
      <c r="C8" s="7">
        <v>1032235.71</v>
      </c>
      <c r="D8" s="7">
        <f t="shared" si="0"/>
        <v>100</v>
      </c>
      <c r="E8" s="7">
        <v>0</v>
      </c>
      <c r="F8" s="7">
        <f t="shared" si="1"/>
        <v>0</v>
      </c>
      <c r="G8" s="7">
        <v>0</v>
      </c>
      <c r="H8" s="7">
        <f t="shared" si="2"/>
        <v>0</v>
      </c>
      <c r="I8" s="42">
        <v>0</v>
      </c>
      <c r="J8" s="9">
        <v>0</v>
      </c>
      <c r="K8" s="26"/>
    </row>
    <row r="9" spans="1:11" ht="18.75">
      <c r="A9" s="5" t="s">
        <v>33</v>
      </c>
      <c r="B9" s="7">
        <v>896638.8</v>
      </c>
      <c r="C9" s="7">
        <v>896638.8</v>
      </c>
      <c r="D9" s="7">
        <f t="shared" si="0"/>
        <v>100</v>
      </c>
      <c r="E9" s="7">
        <v>0</v>
      </c>
      <c r="F9" s="7">
        <f t="shared" si="1"/>
        <v>0</v>
      </c>
      <c r="G9" s="7">
        <v>0</v>
      </c>
      <c r="H9" s="7">
        <f t="shared" si="2"/>
        <v>0</v>
      </c>
      <c r="I9" s="42">
        <v>0</v>
      </c>
      <c r="J9" s="9">
        <v>0</v>
      </c>
      <c r="K9" s="26"/>
    </row>
    <row r="10" spans="1:11" ht="18.75">
      <c r="A10" s="15" t="s">
        <v>22</v>
      </c>
      <c r="B10" s="12">
        <f>SUM(B4:B9)</f>
        <v>16975960.440000001</v>
      </c>
      <c r="C10" s="12">
        <f>SUM(C4:C9)</f>
        <v>10045429.4</v>
      </c>
      <c r="D10" s="7">
        <f t="shared" si="0"/>
        <v>59.17443926371449</v>
      </c>
      <c r="E10" s="12">
        <f>SUM(E4:E9)</f>
        <v>549399.46</v>
      </c>
      <c r="F10" s="7">
        <f t="shared" si="1"/>
        <v>3.2363380083371585</v>
      </c>
      <c r="G10" s="12">
        <f>SUM(G4:G9)</f>
        <v>50000</v>
      </c>
      <c r="H10" s="7">
        <f t="shared" si="2"/>
        <v>0.29453414536821337</v>
      </c>
      <c r="I10" s="43">
        <f>SUM(I4:I9)</f>
        <v>6337141.0800000001</v>
      </c>
      <c r="J10" s="12">
        <f>SUM(J4:J9)</f>
        <v>0</v>
      </c>
      <c r="K10" s="26"/>
    </row>
    <row r="11" spans="1:11" ht="18.75">
      <c r="A11" s="2"/>
      <c r="B11" s="18"/>
      <c r="C11" s="37"/>
      <c r="D11" s="37"/>
      <c r="E11" s="37"/>
      <c r="F11" s="37"/>
      <c r="G11" s="37"/>
      <c r="H11" s="37"/>
      <c r="I11" s="38"/>
      <c r="J11" s="2"/>
      <c r="K11" s="28"/>
    </row>
    <row r="12" spans="1:11" ht="18.75">
      <c r="A12" s="104" t="s">
        <v>34</v>
      </c>
      <c r="B12" s="104"/>
      <c r="C12" s="104"/>
      <c r="D12" s="104"/>
      <c r="E12" s="104"/>
      <c r="F12" s="104"/>
      <c r="G12" s="104"/>
      <c r="H12" s="104"/>
      <c r="I12" s="104"/>
      <c r="J12" s="2"/>
      <c r="K12" s="28"/>
    </row>
    <row r="13" spans="1:11" ht="37.5">
      <c r="A13" s="32" t="s">
        <v>24</v>
      </c>
      <c r="B13" s="33" t="s">
        <v>3</v>
      </c>
      <c r="C13" s="34" t="s">
        <v>4</v>
      </c>
      <c r="D13" s="34" t="s">
        <v>5</v>
      </c>
      <c r="E13" s="34" t="s">
        <v>6</v>
      </c>
      <c r="F13" s="34" t="s">
        <v>5</v>
      </c>
      <c r="G13" s="34" t="s">
        <v>7</v>
      </c>
      <c r="H13" s="34" t="s">
        <v>5</v>
      </c>
      <c r="I13" s="46" t="s">
        <v>8</v>
      </c>
      <c r="J13" s="39" t="s">
        <v>9</v>
      </c>
      <c r="K13" s="36" t="s">
        <v>10</v>
      </c>
    </row>
    <row r="14" spans="1:11" ht="18.75">
      <c r="A14" s="19" t="s">
        <v>27</v>
      </c>
      <c r="B14" s="20">
        <v>1886217.83</v>
      </c>
      <c r="C14" s="21"/>
      <c r="D14" s="21">
        <f>(C14*100)/B14</f>
        <v>0</v>
      </c>
      <c r="E14" s="21">
        <v>0</v>
      </c>
      <c r="F14" s="21">
        <f>(E14*100)/B14</f>
        <v>0</v>
      </c>
      <c r="G14" s="21">
        <v>0</v>
      </c>
      <c r="H14" s="21">
        <f>(G14*100)/B14</f>
        <v>0</v>
      </c>
      <c r="I14" s="20">
        <v>1886217.83</v>
      </c>
      <c r="J14" s="21">
        <v>0</v>
      </c>
      <c r="K14" s="47" t="s">
        <v>28</v>
      </c>
    </row>
    <row r="15" spans="1:11" ht="18.75">
      <c r="A15" s="44"/>
      <c r="B15" s="16"/>
      <c r="C15" s="16"/>
      <c r="D15" s="21"/>
      <c r="E15" s="16">
        <v>0</v>
      </c>
      <c r="F15" s="21"/>
      <c r="G15" s="16">
        <v>0</v>
      </c>
      <c r="H15" s="21"/>
      <c r="I15" s="17">
        <v>0</v>
      </c>
      <c r="J15" s="16">
        <v>0</v>
      </c>
      <c r="K15" s="45"/>
    </row>
    <row r="16" spans="1:11" ht="18.75">
      <c r="A16" s="33" t="s">
        <v>22</v>
      </c>
      <c r="B16" s="12">
        <f>SUM(B14:B15)</f>
        <v>1886217.83</v>
      </c>
      <c r="C16" s="12">
        <f>SUM(C14:C15)</f>
        <v>0</v>
      </c>
      <c r="D16" s="7">
        <f t="shared" ref="D16" si="3">(C16*100)/B16</f>
        <v>0</v>
      </c>
      <c r="E16" s="12">
        <f>SUM(E14:E15)</f>
        <v>0</v>
      </c>
      <c r="F16" s="7">
        <f t="shared" ref="F16" si="4">(E16*100)/B16</f>
        <v>0</v>
      </c>
      <c r="G16" s="12">
        <f>SUM(G14:G15)</f>
        <v>0</v>
      </c>
      <c r="H16" s="7">
        <f t="shared" ref="H16" si="5">(G16*100)/B16</f>
        <v>0</v>
      </c>
      <c r="I16" s="12">
        <f>SUM(I14:I15)</f>
        <v>1886217.83</v>
      </c>
      <c r="J16" s="12">
        <f>SUM(J14:J15)</f>
        <v>0</v>
      </c>
      <c r="K16" s="26"/>
    </row>
    <row r="17" spans="1:11" ht="18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</sheetData>
  <mergeCells count="1">
    <mergeCell ref="A12:I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activeCell="A19" sqref="A19"/>
    </sheetView>
  </sheetViews>
  <sheetFormatPr defaultRowHeight="14.25"/>
  <cols>
    <col min="1" max="1" width="13.625" customWidth="1"/>
    <col min="2" max="2" width="14.125" customWidth="1"/>
    <col min="3" max="3" width="15.75" customWidth="1"/>
    <col min="4" max="4" width="10.75" customWidth="1"/>
    <col min="5" max="5" width="15.625" customWidth="1"/>
    <col min="7" max="7" width="11.75" customWidth="1"/>
    <col min="8" max="8" width="9.25" customWidth="1"/>
    <col min="10" max="10" width="12.625" customWidth="1"/>
    <col min="11" max="11" width="8" customWidth="1"/>
  </cols>
  <sheetData>
    <row r="1" spans="1:11" ht="18.75">
      <c r="A1" s="3" t="s">
        <v>44</v>
      </c>
      <c r="B1" s="31"/>
      <c r="C1" s="31"/>
      <c r="D1" s="31"/>
      <c r="E1" s="31"/>
      <c r="F1" s="31"/>
      <c r="G1" s="31"/>
      <c r="H1" s="31"/>
      <c r="I1" s="4" t="s">
        <v>1</v>
      </c>
      <c r="J1" s="2"/>
      <c r="K1" s="25"/>
    </row>
    <row r="2" spans="1:11" ht="37.5">
      <c r="A2" s="32" t="s">
        <v>2</v>
      </c>
      <c r="B2" s="33" t="s">
        <v>3</v>
      </c>
      <c r="C2" s="34" t="s">
        <v>4</v>
      </c>
      <c r="D2" s="15" t="s">
        <v>5</v>
      </c>
      <c r="E2" s="15" t="s">
        <v>6</v>
      </c>
      <c r="F2" s="15" t="s">
        <v>5</v>
      </c>
      <c r="G2" s="15" t="s">
        <v>7</v>
      </c>
      <c r="H2" s="32" t="s">
        <v>5</v>
      </c>
      <c r="I2" s="40" t="s">
        <v>8</v>
      </c>
      <c r="J2" s="35" t="s">
        <v>9</v>
      </c>
      <c r="K2" s="36" t="s">
        <v>10</v>
      </c>
    </row>
    <row r="3" spans="1:11" ht="18.75">
      <c r="A3" s="50" t="s">
        <v>45</v>
      </c>
      <c r="B3" s="48">
        <v>8664369.8399999999</v>
      </c>
      <c r="C3" s="48">
        <v>4076369.84</v>
      </c>
      <c r="D3" s="51">
        <f>C3*100/B3</f>
        <v>47.047505072798231</v>
      </c>
      <c r="E3" s="48">
        <v>1239000</v>
      </c>
      <c r="F3" s="51">
        <f>E3*100/B3</f>
        <v>14.299943595205535</v>
      </c>
      <c r="G3" s="48">
        <v>2200000</v>
      </c>
      <c r="H3" s="51">
        <f>G3*100/B3</f>
        <v>25.391344559686985</v>
      </c>
      <c r="I3" s="40"/>
      <c r="J3" s="48">
        <v>1149000</v>
      </c>
      <c r="K3" s="52"/>
    </row>
    <row r="4" spans="1:11" ht="18.75">
      <c r="A4" s="5" t="s">
        <v>46</v>
      </c>
      <c r="B4" s="6">
        <v>4432842.88</v>
      </c>
      <c r="C4" s="53">
        <v>3215900</v>
      </c>
      <c r="D4" s="7">
        <f>(C4*100)/B4</f>
        <v>72.547123528998171</v>
      </c>
      <c r="E4" s="7">
        <v>1113100.1599999999</v>
      </c>
      <c r="F4" s="7">
        <f>(E4*100)/B4</f>
        <v>25.110300322667875</v>
      </c>
      <c r="G4" s="7">
        <v>103800</v>
      </c>
      <c r="H4" s="7">
        <f>(G4*100)/B4</f>
        <v>2.3416124326969152</v>
      </c>
      <c r="I4" s="41">
        <v>0</v>
      </c>
      <c r="J4" s="8">
        <v>0</v>
      </c>
      <c r="K4" s="26"/>
    </row>
    <row r="5" spans="1:11" ht="18.75">
      <c r="A5" s="5" t="s">
        <v>47</v>
      </c>
      <c r="B5" s="6">
        <v>3380026.96</v>
      </c>
      <c r="C5" s="7">
        <v>419000</v>
      </c>
      <c r="D5" s="7">
        <f>(C5*100)/B5</f>
        <v>12.396350826740152</v>
      </c>
      <c r="E5" s="7">
        <v>2040026.96</v>
      </c>
      <c r="F5" s="7">
        <f>(E5*100)/B5</f>
        <v>60.355345804697372</v>
      </c>
      <c r="G5" s="7">
        <v>921000</v>
      </c>
      <c r="H5" s="7">
        <f>(G5*100)/B5</f>
        <v>27.248303368562482</v>
      </c>
      <c r="I5" s="41">
        <v>0</v>
      </c>
      <c r="J5" s="8">
        <v>0</v>
      </c>
      <c r="K5" s="52"/>
    </row>
    <row r="6" spans="1:11" ht="18.75">
      <c r="A6" s="5" t="s">
        <v>48</v>
      </c>
      <c r="B6" s="6">
        <v>1895363.47</v>
      </c>
      <c r="C6" s="7">
        <v>1895363.47</v>
      </c>
      <c r="D6" s="7">
        <v>100</v>
      </c>
      <c r="E6" s="7" t="s">
        <v>49</v>
      </c>
      <c r="F6" s="7" t="s">
        <v>49</v>
      </c>
      <c r="G6" s="7" t="s">
        <v>49</v>
      </c>
      <c r="H6" s="7" t="s">
        <v>49</v>
      </c>
      <c r="I6" s="41" t="s">
        <v>49</v>
      </c>
      <c r="J6" s="8" t="s">
        <v>49</v>
      </c>
      <c r="K6" s="52"/>
    </row>
    <row r="7" spans="1:11" ht="18.75">
      <c r="A7" s="5" t="s">
        <v>50</v>
      </c>
      <c r="B7" s="6">
        <v>2193413.1200000001</v>
      </c>
      <c r="C7" s="7">
        <v>1500689</v>
      </c>
      <c r="D7" s="7">
        <f>(C7*100)/B7</f>
        <v>68.417982290540863</v>
      </c>
      <c r="E7" s="7">
        <v>325000</v>
      </c>
      <c r="F7" s="7">
        <f>(E7*100)/B7</f>
        <v>14.817090179528059</v>
      </c>
      <c r="G7" s="7">
        <v>367650</v>
      </c>
      <c r="H7" s="7">
        <f>(G7*100)/B7</f>
        <v>16.761548321549203</v>
      </c>
      <c r="I7" s="41">
        <v>0</v>
      </c>
      <c r="J7" s="8">
        <v>0</v>
      </c>
      <c r="K7" s="26"/>
    </row>
    <row r="8" spans="1:11" ht="18.75">
      <c r="A8" s="5" t="s">
        <v>51</v>
      </c>
      <c r="B8" s="6">
        <v>1274066</v>
      </c>
      <c r="C8" s="7">
        <v>128000</v>
      </c>
      <c r="D8" s="7">
        <f>(C8*100)/B8</f>
        <v>10.046575295157394</v>
      </c>
      <c r="E8" s="7">
        <v>636700</v>
      </c>
      <c r="F8" s="7">
        <f>(E8*100)/B8</f>
        <v>49.973863206458695</v>
      </c>
      <c r="G8" s="7">
        <v>509300</v>
      </c>
      <c r="H8" s="7">
        <f>(G8*100)/B8</f>
        <v>39.974381232997345</v>
      </c>
      <c r="I8" s="41">
        <v>0</v>
      </c>
      <c r="J8" s="8">
        <v>66</v>
      </c>
      <c r="K8" s="52"/>
    </row>
    <row r="9" spans="1:11" ht="18.75">
      <c r="A9" s="5" t="s">
        <v>52</v>
      </c>
      <c r="B9" s="6">
        <v>1524026.21</v>
      </c>
      <c r="C9" s="7">
        <v>354000</v>
      </c>
      <c r="D9" s="7">
        <f>(C9*100)/B9</f>
        <v>23.227946978680897</v>
      </c>
      <c r="E9" s="7">
        <v>47000</v>
      </c>
      <c r="F9" s="7">
        <f>(E9*100)/B9</f>
        <v>3.083936463271193</v>
      </c>
      <c r="G9" s="7">
        <v>1123026.21</v>
      </c>
      <c r="H9" s="7">
        <f>(G9*100)/B9</f>
        <v>73.688116558047909</v>
      </c>
      <c r="I9" s="41">
        <v>0</v>
      </c>
      <c r="J9" s="8">
        <v>0</v>
      </c>
      <c r="K9" s="52"/>
    </row>
    <row r="10" spans="1:11" ht="18.75">
      <c r="A10" s="54"/>
      <c r="B10" s="55"/>
      <c r="C10" s="56"/>
      <c r="D10" s="56"/>
      <c r="E10" s="56"/>
      <c r="F10" s="56"/>
      <c r="G10" s="56"/>
      <c r="H10" s="56"/>
      <c r="I10" s="55"/>
      <c r="J10" s="57"/>
      <c r="K10" s="58"/>
    </row>
    <row r="11" spans="1:11" ht="18.75">
      <c r="A11" s="54"/>
      <c r="B11" s="55"/>
      <c r="C11" s="56"/>
      <c r="D11" s="56"/>
      <c r="E11" s="56"/>
      <c r="F11" s="56"/>
      <c r="G11" s="56"/>
      <c r="H11" s="56"/>
      <c r="I11" s="55"/>
      <c r="J11" s="57"/>
      <c r="K11" s="58"/>
    </row>
    <row r="12" spans="1:11" ht="18.75">
      <c r="A12" s="54"/>
      <c r="B12" s="55"/>
      <c r="C12" s="56"/>
      <c r="D12" s="56"/>
      <c r="E12" s="56"/>
      <c r="F12" s="56"/>
      <c r="G12" s="56"/>
      <c r="H12" s="56"/>
      <c r="I12" s="55"/>
      <c r="J12" s="57"/>
      <c r="K12" s="58"/>
    </row>
    <row r="13" spans="1:11" ht="18.75">
      <c r="A13" s="54"/>
      <c r="B13" s="55"/>
      <c r="C13" s="56"/>
      <c r="D13" s="56"/>
      <c r="E13" s="56"/>
      <c r="F13" s="56"/>
      <c r="G13" s="56"/>
      <c r="H13" s="56"/>
      <c r="I13" s="55"/>
      <c r="J13" s="57"/>
      <c r="K13" s="58"/>
    </row>
    <row r="14" spans="1:11" ht="18.75">
      <c r="A14" s="54"/>
      <c r="B14" s="55"/>
      <c r="C14" s="56"/>
      <c r="D14" s="56"/>
      <c r="E14" s="56"/>
      <c r="F14" s="56"/>
      <c r="G14" s="56"/>
      <c r="H14" s="56"/>
      <c r="I14" s="55"/>
      <c r="J14" s="57"/>
      <c r="K14" s="58"/>
    </row>
    <row r="15" spans="1:11" ht="18.75">
      <c r="A15" s="54"/>
      <c r="B15" s="55"/>
      <c r="C15" s="56"/>
      <c r="D15" s="56"/>
      <c r="E15" s="56"/>
      <c r="F15" s="56"/>
      <c r="G15" s="56"/>
      <c r="H15" s="56"/>
      <c r="I15" s="55"/>
      <c r="J15" s="57"/>
      <c r="K15" s="58"/>
    </row>
    <row r="16" spans="1:11" ht="18.75">
      <c r="A16" s="59" t="s">
        <v>22</v>
      </c>
      <c r="B16" s="43">
        <f>SUM(B3:B15)</f>
        <v>23364108.48</v>
      </c>
      <c r="C16" s="43">
        <f>SUM(C3:C15)</f>
        <v>11589322.310000001</v>
      </c>
      <c r="D16" s="42">
        <f>(C16*100)/B16</f>
        <v>49.603100926879449</v>
      </c>
      <c r="E16" s="43">
        <f>SUM(E3:E15)</f>
        <v>5400827.1200000001</v>
      </c>
      <c r="F16" s="42">
        <f>(E16*100)/B16</f>
        <v>23.11591355870986</v>
      </c>
      <c r="G16" s="43">
        <f>SUM(G3:G15)</f>
        <v>5224776.21</v>
      </c>
      <c r="H16" s="42">
        <v>2.34</v>
      </c>
      <c r="I16" s="43">
        <f>SUM(I3:I15)</f>
        <v>0</v>
      </c>
      <c r="J16" s="43">
        <f>SUM(J3:J15)</f>
        <v>1149066</v>
      </c>
      <c r="K16" s="43"/>
    </row>
    <row r="21" spans="1:11" ht="18.75">
      <c r="A21" s="104" t="s">
        <v>53</v>
      </c>
      <c r="B21" s="104"/>
      <c r="C21" s="104"/>
      <c r="D21" s="104"/>
      <c r="E21" s="104"/>
      <c r="F21" s="104"/>
      <c r="G21" s="104"/>
      <c r="H21" s="104"/>
      <c r="I21" s="104"/>
      <c r="J21" s="2" t="s">
        <v>54</v>
      </c>
      <c r="K21" s="28"/>
    </row>
    <row r="22" spans="1:11" ht="37.5">
      <c r="A22" s="60" t="s">
        <v>24</v>
      </c>
      <c r="B22" s="59" t="s">
        <v>3</v>
      </c>
      <c r="C22" s="46" t="s">
        <v>4</v>
      </c>
      <c r="D22" s="46" t="s">
        <v>5</v>
      </c>
      <c r="E22" s="46" t="s">
        <v>6</v>
      </c>
      <c r="F22" s="46" t="s">
        <v>5</v>
      </c>
      <c r="G22" s="46" t="s">
        <v>7</v>
      </c>
      <c r="H22" s="46" t="s">
        <v>5</v>
      </c>
      <c r="I22" s="46" t="s">
        <v>8</v>
      </c>
      <c r="J22" s="61" t="s">
        <v>9</v>
      </c>
      <c r="K22" s="36" t="s">
        <v>10</v>
      </c>
    </row>
    <row r="23" spans="1:11" ht="18.75">
      <c r="A23" s="62" t="s">
        <v>45</v>
      </c>
      <c r="B23" s="63">
        <v>196000</v>
      </c>
      <c r="C23" s="64">
        <v>196000</v>
      </c>
      <c r="D23" s="64">
        <f>(C23*100)/B23</f>
        <v>100</v>
      </c>
      <c r="E23" s="64">
        <v>0</v>
      </c>
      <c r="F23" s="64">
        <f>(E23*100)/B23</f>
        <v>0</v>
      </c>
      <c r="G23" s="64">
        <v>0</v>
      </c>
      <c r="H23" s="64">
        <f>(G23*100)/B23</f>
        <v>0</v>
      </c>
      <c r="I23" s="64">
        <v>0</v>
      </c>
      <c r="J23" s="64">
        <v>0</v>
      </c>
      <c r="K23" s="52"/>
    </row>
    <row r="24" spans="1:11" ht="18.75">
      <c r="A24" s="62" t="s">
        <v>47</v>
      </c>
      <c r="B24" s="63">
        <v>589142.01</v>
      </c>
      <c r="C24" s="64">
        <v>589142.01</v>
      </c>
      <c r="D24" s="64">
        <f>(C24*100)/B24</f>
        <v>100</v>
      </c>
      <c r="E24" s="64">
        <v>0</v>
      </c>
      <c r="F24" s="64">
        <f>(E24*100)/B24</f>
        <v>0</v>
      </c>
      <c r="G24" s="64">
        <v>0</v>
      </c>
      <c r="H24" s="64">
        <f>(G24*100)/B24</f>
        <v>0</v>
      </c>
      <c r="I24" s="64">
        <v>0</v>
      </c>
      <c r="J24" s="64">
        <v>0</v>
      </c>
      <c r="K24" s="52"/>
    </row>
    <row r="25" spans="1:11" ht="18.75">
      <c r="A25" s="62" t="s">
        <v>55</v>
      </c>
      <c r="B25" s="63">
        <v>84000</v>
      </c>
      <c r="C25" s="64">
        <v>84000</v>
      </c>
      <c r="D25" s="64">
        <v>100</v>
      </c>
      <c r="E25" s="64" t="s">
        <v>49</v>
      </c>
      <c r="F25" s="64" t="s">
        <v>49</v>
      </c>
      <c r="G25" s="64" t="s">
        <v>49</v>
      </c>
      <c r="H25" s="64" t="s">
        <v>49</v>
      </c>
      <c r="I25" s="64" t="s">
        <v>49</v>
      </c>
      <c r="J25" s="64" t="s">
        <v>49</v>
      </c>
      <c r="K25" s="52"/>
    </row>
    <row r="26" spans="1:11" ht="18.75">
      <c r="A26" s="62" t="s">
        <v>50</v>
      </c>
      <c r="B26" s="63">
        <v>377200</v>
      </c>
      <c r="C26" s="64">
        <v>377200</v>
      </c>
      <c r="D26" s="64">
        <f>(C26*100)/B26</f>
        <v>100</v>
      </c>
      <c r="E26" s="64">
        <v>0</v>
      </c>
      <c r="F26" s="64">
        <f>(E26*100)/B26</f>
        <v>0</v>
      </c>
      <c r="G26" s="64">
        <v>0</v>
      </c>
      <c r="H26" s="64">
        <f>(G26*100)/B26</f>
        <v>0</v>
      </c>
      <c r="I26" s="64">
        <v>0</v>
      </c>
      <c r="J26" s="64">
        <v>0</v>
      </c>
      <c r="K26" s="52"/>
    </row>
    <row r="27" spans="1:11" ht="18.75">
      <c r="A27" s="65" t="s">
        <v>51</v>
      </c>
      <c r="B27" s="43">
        <v>1212870</v>
      </c>
      <c r="C27" s="43">
        <f>B27-E27</f>
        <v>452870</v>
      </c>
      <c r="D27" s="64">
        <f t="shared" ref="D27" si="0">(C27*100)/B27</f>
        <v>37.338709012507522</v>
      </c>
      <c r="E27" s="43">
        <v>760000</v>
      </c>
      <c r="F27" s="64">
        <f>(E27*100)/B27</f>
        <v>62.661290987492478</v>
      </c>
      <c r="G27" s="43">
        <v>0</v>
      </c>
      <c r="H27" s="64">
        <f t="shared" ref="H27" si="1">(G27*100)/B27</f>
        <v>0</v>
      </c>
      <c r="I27" s="43">
        <v>0</v>
      </c>
      <c r="J27" s="43">
        <v>0</v>
      </c>
      <c r="K27" s="52"/>
    </row>
    <row r="28" spans="1:11" ht="18.75">
      <c r="A28" s="62" t="s">
        <v>52</v>
      </c>
      <c r="B28" s="63">
        <v>136800</v>
      </c>
      <c r="C28" s="64">
        <v>16800</v>
      </c>
      <c r="D28" s="64">
        <f>(C28*100)/B28</f>
        <v>12.280701754385966</v>
      </c>
      <c r="E28" s="64">
        <v>0</v>
      </c>
      <c r="F28" s="64">
        <f>(E28*100)/B28</f>
        <v>0</v>
      </c>
      <c r="G28" s="64">
        <v>120000</v>
      </c>
      <c r="H28" s="64">
        <f>(G28*100)/B28</f>
        <v>87.719298245614041</v>
      </c>
      <c r="I28" s="64">
        <v>0</v>
      </c>
      <c r="J28" s="64">
        <v>0</v>
      </c>
      <c r="K28" s="52"/>
    </row>
    <row r="29" spans="1:11" ht="18.75">
      <c r="A29" s="65"/>
      <c r="B29" s="43"/>
      <c r="C29" s="43"/>
      <c r="D29" s="64"/>
      <c r="E29" s="43"/>
      <c r="F29" s="64"/>
      <c r="G29" s="64"/>
      <c r="H29" s="64"/>
      <c r="I29" s="43"/>
      <c r="J29" s="43"/>
      <c r="K29" s="52"/>
    </row>
    <row r="30" spans="1:11" ht="18.75">
      <c r="A30" s="66"/>
      <c r="B30" s="67"/>
      <c r="C30" s="67"/>
      <c r="D30" s="64"/>
      <c r="E30" s="67"/>
      <c r="F30" s="64"/>
      <c r="G30" s="64"/>
      <c r="H30" s="64"/>
      <c r="I30" s="67"/>
      <c r="J30" s="67"/>
      <c r="K30" s="52"/>
    </row>
    <row r="31" spans="1:11" ht="18.75">
      <c r="A31" s="59" t="s">
        <v>22</v>
      </c>
      <c r="B31" s="63">
        <f>SUM(B23:B30)</f>
        <v>2596012.0099999998</v>
      </c>
      <c r="C31" s="63">
        <f>SUM(C23:C30)</f>
        <v>1716012.01</v>
      </c>
      <c r="D31" s="64">
        <f>(C31*100)/B31</f>
        <v>66.101851739892382</v>
      </c>
      <c r="E31" s="63">
        <f>SUM(E23:E30)</f>
        <v>760000</v>
      </c>
      <c r="F31" s="64">
        <f>(E31*100)/B31</f>
        <v>29.27567349736568</v>
      </c>
      <c r="G31" s="63">
        <f>SUM(G23:G30)</f>
        <v>120000</v>
      </c>
      <c r="H31" s="64">
        <f>(G31*100)/B31</f>
        <v>4.6224747627419491</v>
      </c>
      <c r="I31" s="63"/>
      <c r="J31" s="63"/>
      <c r="K31" s="52"/>
    </row>
  </sheetData>
  <mergeCells count="1">
    <mergeCell ref="A21:I21"/>
  </mergeCells>
  <printOptions horizontalCentered="1"/>
  <pageMargins left="0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8</vt:i4>
      </vt:variant>
    </vt:vector>
  </HeadingPairs>
  <TitlesOfParts>
    <vt:vector size="8" baseType="lpstr">
      <vt:lpstr>ลพบุรี</vt:lpstr>
      <vt:lpstr>สระบุรี</vt:lpstr>
      <vt:lpstr>ปทุมธานี</vt:lpstr>
      <vt:lpstr>นนทบุรี</vt:lpstr>
      <vt:lpstr>อยุธยา</vt:lpstr>
      <vt:lpstr>นครนายก</vt:lpstr>
      <vt:lpstr>สิงห์บุรี</vt:lpstr>
      <vt:lpstr>อ่างทอง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2017-04-11T02:49:12Z</dcterms:created>
  <dcterms:modified xsi:type="dcterms:W3CDTF">2017-04-17T01:22:19Z</dcterms:modified>
</cp:coreProperties>
</file>