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255" windowWidth="20115" windowHeight="7815" firstSheet="1" activeTab="1"/>
  </bookViews>
  <sheets>
    <sheet name="สรุปรายงานงบค่าเสื่อม53-59" sheetId="18" r:id="rId1"/>
    <sheet name="สรุปงบค่าเสื่อมปี2560_90%+10%" sheetId="25" r:id="rId2"/>
    <sheet name="สรุปรายการงบค่าเสื่อม10%" sheetId="15" r:id="rId3"/>
    <sheet name="1_พระนารายณ์ " sheetId="9" r:id="rId4"/>
    <sheet name="2_บ้านหมี่2559" sheetId="20" r:id="rId5"/>
    <sheet name="2_บ้านหมี่" sheetId="21" r:id="rId6"/>
    <sheet name="3_พัฒนานิคม" sheetId="19" r:id="rId7"/>
    <sheet name="4_โคกสำโรง" sheetId="24" r:id="rId8"/>
    <sheet name="5_ชัยบาดาล" sheetId="8" r:id="rId9"/>
    <sheet name="6_ท่าวุ้ง" sheetId="5" r:id="rId10"/>
    <sheet name="7_ท่าหลวง" sheetId="11" r:id="rId11"/>
    <sheet name="8_สระโบสถ์" sheetId="4" r:id="rId12"/>
    <sheet name="9_โคกเจริญ" sheetId="1" r:id="rId13"/>
    <sheet name="10_ลำสนธิ90%" sheetId="12" r:id="rId14"/>
    <sheet name="11_หนองม่วง" sheetId="7" r:id="rId15"/>
    <sheet name="ลำสนธิ10%" sheetId="13" r:id="rId16"/>
    <sheet name="งบค่าเสื่อม10%ลพบุรี" sheetId="16" r:id="rId17"/>
    <sheet name="เงินเหลือปี2558-59" sheetId="2" r:id="rId18"/>
    <sheet name="ปี2558" sheetId="26" r:id="rId19"/>
    <sheet name="ปี2559" sheetId="27" r:id="rId20"/>
    <sheet name="ปี53-59" sheetId="17" r:id="rId21"/>
    <sheet name="Sheet1" sheetId="28" r:id="rId22"/>
  </sheets>
  <definedNames>
    <definedName name="Anestesiology" localSheetId="20">#REF!</definedName>
    <definedName name="Anestesiology" localSheetId="0">#REF!</definedName>
    <definedName name="Anestesiology">#REF!</definedName>
    <definedName name="Anestesiology1" localSheetId="20">#REF!</definedName>
    <definedName name="Anestesiology1" localSheetId="0">#REF!</definedName>
    <definedName name="Anestesiology1">#REF!</definedName>
    <definedName name="Bed" localSheetId="20">#REF!</definedName>
    <definedName name="Bed" localSheetId="0">#REF!</definedName>
    <definedName name="Bed">#REF!</definedName>
    <definedName name="Bioterroriem_and_Emergency_Prepardness" localSheetId="20">#REF!</definedName>
    <definedName name="Bioterroriem_and_Emergency_Prepardness" localSheetId="0">#REF!</definedName>
    <definedName name="Bioterroriem_and_Emergency_Prepardness">#REF!</definedName>
    <definedName name="Bioterroriem_and_Emergency_Prepardness1" localSheetId="20">#REF!</definedName>
    <definedName name="Bioterroriem_and_Emergency_Prepardness1" localSheetId="0">#REF!</definedName>
    <definedName name="Bioterroriem_and_Emergency_Prepardness1">#REF!</definedName>
    <definedName name="Cameras" localSheetId="20">#REF!</definedName>
    <definedName name="Cameras" localSheetId="0">#REF!</definedName>
    <definedName name="Cameras">#REF!</definedName>
    <definedName name="Cardiology" localSheetId="20">#REF!</definedName>
    <definedName name="Cardiology" localSheetId="0">#REF!</definedName>
    <definedName name="Cardiology">#REF!</definedName>
    <definedName name="Cardiothoracic_Surgery" localSheetId="20">#REF!</definedName>
    <definedName name="Cardiothoracic_Surgery" localSheetId="0">#REF!</definedName>
    <definedName name="Cardiothoracic_Surgery">#REF!</definedName>
    <definedName name="Cardiothoracic_Surgery1" localSheetId="20">#REF!</definedName>
    <definedName name="Cardiothoracic_Surgery1" localSheetId="0">#REF!</definedName>
    <definedName name="Cardiothoracic_Surgery1">#REF!</definedName>
    <definedName name="Carts" localSheetId="20">#REF!</definedName>
    <definedName name="Carts" localSheetId="0">#REF!</definedName>
    <definedName name="Carts">#REF!</definedName>
    <definedName name="Centrifuge" localSheetId="20">#REF!</definedName>
    <definedName name="Centrifuge" localSheetId="0">#REF!</definedName>
    <definedName name="Centrifuge">#REF!</definedName>
    <definedName name="Chair_Dentistry" localSheetId="20">#REF!</definedName>
    <definedName name="Chair_Dentistry" localSheetId="0">#REF!</definedName>
    <definedName name="Chair_Dentistry">#REF!</definedName>
    <definedName name="Clinical_Engineering" localSheetId="20">#REF!</definedName>
    <definedName name="Clinical_Engineering" localSheetId="0">#REF!</definedName>
    <definedName name="Clinical_Engineering">#REF!</definedName>
    <definedName name="Clinical_Laboratory" localSheetId="20">#REF!</definedName>
    <definedName name="Clinical_Laboratory" localSheetId="0">#REF!</definedName>
    <definedName name="Clinical_Laboratory">#REF!</definedName>
    <definedName name="CT" localSheetId="20">#REF!</definedName>
    <definedName name="CT" localSheetId="0">#REF!</definedName>
    <definedName name="CT">#REF!</definedName>
    <definedName name="Defibrillator" localSheetId="20">#REF!</definedName>
    <definedName name="Defibrillator" localSheetId="0">#REF!</definedName>
    <definedName name="Defibrillator">#REF!</definedName>
    <definedName name="Dentistry" localSheetId="20">#REF!</definedName>
    <definedName name="Dentistry" localSheetId="0">#REF!</definedName>
    <definedName name="Dentistry">#REF!</definedName>
    <definedName name="Dialysis" localSheetId="20">#REF!</definedName>
    <definedName name="Dialysis" localSheetId="0">#REF!</definedName>
    <definedName name="Dialysis">#REF!</definedName>
    <definedName name="Dressing" localSheetId="20">#REF!</definedName>
    <definedName name="Dressing" localSheetId="0">#REF!</definedName>
    <definedName name="Dressing">#REF!</definedName>
    <definedName name="EKG" localSheetId="20">#REF!</definedName>
    <definedName name="EKG" localSheetId="0">#REF!</definedName>
    <definedName name="EKG">#REF!</definedName>
    <definedName name="Electrical_Stimulator" localSheetId="20">#REF!</definedName>
    <definedName name="Electrical_Stimulator" localSheetId="0">#REF!</definedName>
    <definedName name="Electrical_Stimulator">#REF!</definedName>
    <definedName name="Electro_surgical_unit" localSheetId="20">#REF!</definedName>
    <definedName name="Electro_surgical_unit" localSheetId="0">#REF!</definedName>
    <definedName name="Electro_surgical_unit">#REF!</definedName>
    <definedName name="Emergency_Medicine" localSheetId="20">#REF!</definedName>
    <definedName name="Emergency_Medicine" localSheetId="0">#REF!</definedName>
    <definedName name="Emergency_Medicine">#REF!</definedName>
    <definedName name="Emergency_Medicine1" localSheetId="20">#REF!</definedName>
    <definedName name="Emergency_Medicine1" localSheetId="0">#REF!</definedName>
    <definedName name="Emergency_Medicine1">#REF!</definedName>
    <definedName name="Entero_Endoscope" localSheetId="20">#REF!</definedName>
    <definedName name="Entero_Endoscope" localSheetId="0">#REF!</definedName>
    <definedName name="Entero_Endoscope">#REF!</definedName>
    <definedName name="Eye_test_chart" localSheetId="20">#REF!</definedName>
    <definedName name="Eye_test_chart" localSheetId="0">#REF!</definedName>
    <definedName name="Eye_test_chart">#REF!</definedName>
    <definedName name="Freezers" localSheetId="20">#REF!</definedName>
    <definedName name="Freezers" localSheetId="0">#REF!</definedName>
    <definedName name="Freezers">#REF!</definedName>
    <definedName name="Gas" localSheetId="20">#REF!</definedName>
    <definedName name="Gas" localSheetId="0">#REF!</definedName>
    <definedName name="Gas">#REF!</definedName>
    <definedName name="Gastroenterology" localSheetId="20">#REF!</definedName>
    <definedName name="Gastroenterology" localSheetId="0">#REF!</definedName>
    <definedName name="Gastroenterology">#REF!</definedName>
    <definedName name="Gynecology" localSheetId="20">#REF!</definedName>
    <definedName name="Gynecology" localSheetId="0">#REF!</definedName>
    <definedName name="Gynecology">#REF!</definedName>
    <definedName name="Gynecology1" localSheetId="20">#REF!</definedName>
    <definedName name="Gynecology1" localSheetId="0">#REF!</definedName>
    <definedName name="Gynecology1">#REF!</definedName>
    <definedName name="Handpieces" localSheetId="20">#REF!</definedName>
    <definedName name="Handpieces" localSheetId="0">#REF!</definedName>
    <definedName name="Handpieces">#REF!</definedName>
    <definedName name="Health_Facility" localSheetId="20">#REF!</definedName>
    <definedName name="Health_Facility" localSheetId="0">#REF!</definedName>
    <definedName name="Health_Facility">#REF!</definedName>
    <definedName name="Home_Care" localSheetId="20">#REF!</definedName>
    <definedName name="Home_Care" localSheetId="0">#REF!</definedName>
    <definedName name="Home_Care">#REF!</definedName>
    <definedName name="Incubator" localSheetId="20">#REF!</definedName>
    <definedName name="Incubator" localSheetId="0">#REF!</definedName>
    <definedName name="Incubator">#REF!</definedName>
    <definedName name="Infusion_Unit" localSheetId="20">#REF!</definedName>
    <definedName name="Infusion_Unit" localSheetId="0">#REF!</definedName>
    <definedName name="Infusion_Unit">#REF!</definedName>
    <definedName name="Intensive_Care_Unit_ICU" localSheetId="20">#REF!</definedName>
    <definedName name="Intensive_Care_Unit_ICU" localSheetId="0">#REF!</definedName>
    <definedName name="Intensive_Care_Unit_ICU">#REF!</definedName>
    <definedName name="Laser" localSheetId="20">#REF!</definedName>
    <definedName name="Laser" localSheetId="0">#REF!</definedName>
    <definedName name="Laser">#REF!</definedName>
    <definedName name="Light_Sources_and_Lamp" localSheetId="20">#REF!</definedName>
    <definedName name="Light_Sources_and_Lamp" localSheetId="0">#REF!</definedName>
    <definedName name="Light_Sources_and_Lamp">#REF!</definedName>
    <definedName name="Manifolds" localSheetId="20">#REF!</definedName>
    <definedName name="Manifolds" localSheetId="0">#REF!</definedName>
    <definedName name="Manifolds">#REF!</definedName>
    <definedName name="Materials_Management" localSheetId="20">#REF!</definedName>
    <definedName name="Materials_Management" localSheetId="0">#REF!</definedName>
    <definedName name="Materials_Management">#REF!</definedName>
    <definedName name="Monitor_cardio" localSheetId="20">#REF!</definedName>
    <definedName name="Monitor_cardio" localSheetId="0">#REF!</definedName>
    <definedName name="Monitor_cardio">#REF!</definedName>
    <definedName name="Monitor_invasive_care" localSheetId="20">#REF!</definedName>
    <definedName name="Monitor_invasive_care" localSheetId="0">#REF!</definedName>
    <definedName name="Monitor_invasive_care">#REF!</definedName>
    <definedName name="Monitor_neurological" localSheetId="20">#REF!</definedName>
    <definedName name="Monitor_neurological" localSheetId="0">#REF!</definedName>
    <definedName name="Monitor_neurological">#REF!</definedName>
    <definedName name="MRI" localSheetId="20">#REF!</definedName>
    <definedName name="MRI" localSheetId="0">#REF!</definedName>
    <definedName name="MRI">#REF!</definedName>
    <definedName name="Nephrology" localSheetId="20">#REF!</definedName>
    <definedName name="Nephrology" localSheetId="0">#REF!</definedName>
    <definedName name="Nephrology">#REF!</definedName>
    <definedName name="Neurology" localSheetId="20">#REF!</definedName>
    <definedName name="Neurology" localSheetId="0">#REF!</definedName>
    <definedName name="Neurology">#REF!</definedName>
    <definedName name="Neurosurgery" localSheetId="20">#REF!</definedName>
    <definedName name="Neurosurgery" localSheetId="0">#REF!</definedName>
    <definedName name="Neurosurgery">#REF!</definedName>
    <definedName name="Nursing_Services" localSheetId="20">#REF!</definedName>
    <definedName name="Nursing_Services" localSheetId="0">#REF!</definedName>
    <definedName name="Nursing_Services">#REF!</definedName>
    <definedName name="Obstetrics" localSheetId="20">#REF!</definedName>
    <definedName name="Obstetrics" localSheetId="0">#REF!</definedName>
    <definedName name="Obstetrics">#REF!</definedName>
    <definedName name="Obstetrics1" localSheetId="20">#REF!</definedName>
    <definedName name="Obstetrics1" localSheetId="0">#REF!</definedName>
    <definedName name="Obstetrics1">#REF!</definedName>
    <definedName name="Operative_instruments" localSheetId="20">#REF!</definedName>
    <definedName name="Operative_instruments" localSheetId="0">#REF!</definedName>
    <definedName name="Operative_instruments">#REF!</definedName>
    <definedName name="Ophthalmology" localSheetId="20">#REF!</definedName>
    <definedName name="Ophthalmology" localSheetId="0">#REF!</definedName>
    <definedName name="Ophthalmology">#REF!</definedName>
    <definedName name="Opthalmoscope_lamp_meter" localSheetId="20">#REF!</definedName>
    <definedName name="Opthalmoscope_lamp_meter" localSheetId="0">#REF!</definedName>
    <definedName name="Opthalmoscope_lamp_meter">#REF!</definedName>
    <definedName name="Orthopedics" localSheetId="20">#REF!</definedName>
    <definedName name="Orthopedics" localSheetId="0">#REF!</definedName>
    <definedName name="Orthopedics">#REF!</definedName>
    <definedName name="Other" localSheetId="20">#REF!</definedName>
    <definedName name="Other" localSheetId="0">#REF!</definedName>
    <definedName name="Other">#REF!</definedName>
    <definedName name="Other1" localSheetId="20">#REF!</definedName>
    <definedName name="Other1" localSheetId="0">#REF!</definedName>
    <definedName name="Other1">#REF!</definedName>
    <definedName name="Other10" localSheetId="20">#REF!</definedName>
    <definedName name="Other10" localSheetId="0">#REF!</definedName>
    <definedName name="Other10">#REF!</definedName>
    <definedName name="Other11" localSheetId="20">#REF!</definedName>
    <definedName name="Other11" localSheetId="0">#REF!</definedName>
    <definedName name="Other11">#REF!</definedName>
    <definedName name="Other12" localSheetId="20">#REF!</definedName>
    <definedName name="Other12" localSheetId="0">#REF!</definedName>
    <definedName name="Other12">#REF!</definedName>
    <definedName name="Other13" localSheetId="20">#REF!</definedName>
    <definedName name="Other13" localSheetId="0">#REF!</definedName>
    <definedName name="Other13">#REF!</definedName>
    <definedName name="Other2" localSheetId="20">#REF!</definedName>
    <definedName name="Other2" localSheetId="0">#REF!</definedName>
    <definedName name="Other2">#REF!</definedName>
    <definedName name="Other3" localSheetId="20">#REF!</definedName>
    <definedName name="Other3" localSheetId="0">#REF!</definedName>
    <definedName name="Other3">#REF!</definedName>
    <definedName name="Other4" localSheetId="20">#REF!</definedName>
    <definedName name="Other4" localSheetId="0">#REF!</definedName>
    <definedName name="Other4">#REF!</definedName>
    <definedName name="Other5" localSheetId="20">#REF!</definedName>
    <definedName name="Other5" localSheetId="0">#REF!</definedName>
    <definedName name="Other5">#REF!</definedName>
    <definedName name="Other6" localSheetId="20">#REF!</definedName>
    <definedName name="Other6" localSheetId="0">#REF!</definedName>
    <definedName name="Other6">#REF!</definedName>
    <definedName name="Other7" localSheetId="20">#REF!</definedName>
    <definedName name="Other7" localSheetId="0">#REF!</definedName>
    <definedName name="Other7">#REF!</definedName>
    <definedName name="Other8" localSheetId="20">#REF!</definedName>
    <definedName name="Other8" localSheetId="0">#REF!</definedName>
    <definedName name="Other8">#REF!</definedName>
    <definedName name="Other9" localSheetId="20">#REF!</definedName>
    <definedName name="Other9" localSheetId="0">#REF!</definedName>
    <definedName name="Other9">#REF!</definedName>
    <definedName name="Otolaryngology" localSheetId="20">#REF!</definedName>
    <definedName name="Otolaryngology" localSheetId="0">#REF!</definedName>
    <definedName name="Otolaryngology">#REF!</definedName>
    <definedName name="Otolaryngology1" localSheetId="20">#REF!</definedName>
    <definedName name="Otolaryngology1" localSheetId="0">#REF!</definedName>
    <definedName name="Otolaryngology1">#REF!</definedName>
    <definedName name="Pacemaker" localSheetId="20">#REF!</definedName>
    <definedName name="Pacemaker" localSheetId="0">#REF!</definedName>
    <definedName name="Pacemaker">#REF!</definedName>
    <definedName name="Pathology" localSheetId="20">#REF!</definedName>
    <definedName name="Pathology" localSheetId="0">#REF!</definedName>
    <definedName name="Pathology">#REF!</definedName>
    <definedName name="Pathology1" localSheetId="20">#REF!</definedName>
    <definedName name="Pathology1" localSheetId="0">#REF!</definedName>
    <definedName name="Pathology1">#REF!</definedName>
    <definedName name="Pediatrics" localSheetId="20">#REF!</definedName>
    <definedName name="Pediatrics" localSheetId="0">#REF!</definedName>
    <definedName name="Pediatrics">#REF!</definedName>
    <definedName name="Pediatrics1" localSheetId="20">#REF!</definedName>
    <definedName name="Pediatrics1" localSheetId="0">#REF!</definedName>
    <definedName name="Pediatrics1">#REF!</definedName>
    <definedName name="Physical_Medicine" localSheetId="20">#REF!</definedName>
    <definedName name="Physical_Medicine" localSheetId="0">#REF!</definedName>
    <definedName name="Physical_Medicine">#REF!</definedName>
    <definedName name="_xlnm.Print_Area" localSheetId="3">'1_พระนารายณ์ '!$A$1:$U$61</definedName>
    <definedName name="_xlnm.Print_Titles" localSheetId="3">'1_พระนารายณ์ '!$1:$4</definedName>
    <definedName name="_xlnm.Print_Titles" localSheetId="13">'10_ลำสนธิ90%'!$1:$6</definedName>
    <definedName name="_xlnm.Print_Titles" localSheetId="14">'11_หนองม่วง'!$3:$6</definedName>
    <definedName name="_xlnm.Print_Titles" localSheetId="6">'3_พัฒนานิคม'!$2:$4</definedName>
    <definedName name="_xlnm.Print_Titles" localSheetId="8">'5_ชัยบาดาล'!$2:$4</definedName>
    <definedName name="_xlnm.Print_Titles" localSheetId="12">'9_โคกเจริญ'!$3:$5</definedName>
    <definedName name="_xlnm.Print_Titles" localSheetId="16">'งบค่าเสื่อม10%ลพบุรี'!$3:$4</definedName>
    <definedName name="Pulmonary_Medicine" localSheetId="20">#REF!</definedName>
    <definedName name="Pulmonary_Medicine" localSheetId="0">#REF!</definedName>
    <definedName name="Pulmonary_Medicine">#REF!</definedName>
    <definedName name="Radioactive" localSheetId="20">#REF!</definedName>
    <definedName name="Radioactive" localSheetId="0">#REF!</definedName>
    <definedName name="Radioactive">#REF!</definedName>
    <definedName name="Radiology" localSheetId="20">#REF!</definedName>
    <definedName name="Radiology" localSheetId="0">#REF!</definedName>
    <definedName name="Radiology">#REF!</definedName>
    <definedName name="Refrigerator" localSheetId="20">#REF!</definedName>
    <definedName name="Refrigerator" localSheetId="0">#REF!</definedName>
    <definedName name="Refrigerator">#REF!</definedName>
    <definedName name="Refrigerators" localSheetId="20">#REF!</definedName>
    <definedName name="Refrigerators" localSheetId="0">#REF!</definedName>
    <definedName name="Refrigerators">#REF!</definedName>
    <definedName name="Retractor" localSheetId="20">#REF!</definedName>
    <definedName name="Retractor" localSheetId="0">#REF!</definedName>
    <definedName name="Retractor">#REF!</definedName>
    <definedName name="Retractor1" localSheetId="20">#REF!</definedName>
    <definedName name="Retractor1" localSheetId="0">#REF!</definedName>
    <definedName name="Retractor1">#REF!</definedName>
    <definedName name="Saw" localSheetId="20">#REF!</definedName>
    <definedName name="Saw" localSheetId="0">#REF!</definedName>
    <definedName name="Saw">#REF!</definedName>
    <definedName name="Saw_Drill" localSheetId="20">#REF!</definedName>
    <definedName name="Saw_Drill" localSheetId="0">#REF!</definedName>
    <definedName name="Saw_Drill">#REF!</definedName>
    <definedName name="Special" localSheetId="20">#REF!</definedName>
    <definedName name="Special" localSheetId="0">#REF!</definedName>
    <definedName name="Special">#REF!</definedName>
    <definedName name="Sterilizer" localSheetId="20">#REF!</definedName>
    <definedName name="Sterilizer" localSheetId="0">#REF!</definedName>
    <definedName name="Sterilizer">#REF!</definedName>
    <definedName name="Stimulator" localSheetId="20">#REF!</definedName>
    <definedName name="Stimulator" localSheetId="0">#REF!</definedName>
    <definedName name="Stimulator">#REF!</definedName>
    <definedName name="Stretcher" localSheetId="20">#REF!</definedName>
    <definedName name="Stretcher" localSheetId="0">#REF!</definedName>
    <definedName name="Stretcher">#REF!</definedName>
    <definedName name="Surgery" localSheetId="20">#REF!</definedName>
    <definedName name="Surgery" localSheetId="0">#REF!</definedName>
    <definedName name="Surgery">#REF!</definedName>
    <definedName name="Tables" localSheetId="20">#REF!</definedName>
    <definedName name="Tables" localSheetId="0">#REF!</definedName>
    <definedName name="Tables">#REF!</definedName>
    <definedName name="Thai_Traditional_Medicine" localSheetId="20">#REF!</definedName>
    <definedName name="Thai_Traditional_Medicine" localSheetId="0">#REF!</definedName>
    <definedName name="Thai_Traditional_Medicine">#REF!</definedName>
    <definedName name="Thai_Traditional_Medicine1" localSheetId="20">#REF!</definedName>
    <definedName name="Thai_Traditional_Medicine1" localSheetId="0">#REF!</definedName>
    <definedName name="Thai_Traditional_Medicine1">#REF!</definedName>
    <definedName name="type_all" localSheetId="3">#REF!</definedName>
    <definedName name="type_all" localSheetId="16">#REF!</definedName>
    <definedName name="type_all" localSheetId="20">#REF!</definedName>
    <definedName name="type_all" localSheetId="2">#REF!</definedName>
    <definedName name="type_all" localSheetId="0">#REF!</definedName>
    <definedName name="type_all">#REF!</definedName>
    <definedName name="Ultrasound" localSheetId="20">#REF!</definedName>
    <definedName name="Ultrasound" localSheetId="0">#REF!</definedName>
    <definedName name="Ultrasound">#REF!</definedName>
    <definedName name="Urology" localSheetId="20">#REF!</definedName>
    <definedName name="Urology" localSheetId="0">#REF!</definedName>
    <definedName name="Urology">#REF!</definedName>
    <definedName name="Urology1" localSheetId="20">#REF!</definedName>
    <definedName name="Urology1" localSheetId="0">#REF!</definedName>
    <definedName name="Urology1">#REF!</definedName>
    <definedName name="Ventilator" localSheetId="20">#REF!</definedName>
    <definedName name="Ventilator" localSheetId="0">#REF!</definedName>
    <definedName name="Ventilator">#REF!</definedName>
    <definedName name="Warming_Unit" localSheetId="20">#REF!</definedName>
    <definedName name="Warming_Unit" localSheetId="0">#REF!</definedName>
    <definedName name="Warming_Unit">#REF!</definedName>
    <definedName name="X_Ray" localSheetId="20">#REF!</definedName>
    <definedName name="X_Ray" localSheetId="0">#REF!</definedName>
    <definedName name="X_Ray">#REF!</definedName>
    <definedName name="X_Ray_accessories" localSheetId="20">#REF!</definedName>
    <definedName name="X_Ray_accessories" localSheetId="0">#REF!</definedName>
    <definedName name="X_Ray_accessories">#REF!</definedName>
    <definedName name="ครุภัณฑ์" localSheetId="20">#REF!</definedName>
    <definedName name="ครุภัณฑ์" localSheetId="0">#REF!</definedName>
    <definedName name="ครุภัณฑ์">#REF!</definedName>
    <definedName name="ครุภัณฑ์การเกษตร" localSheetId="20">#REF!</definedName>
    <definedName name="ครุภัณฑ์การเกษตร" localSheetId="0">#REF!</definedName>
    <definedName name="ครุภัณฑ์การเกษตร">#REF!</definedName>
    <definedName name="ครุภัณฑ์การเกษตร1" localSheetId="20">#REF!</definedName>
    <definedName name="ครุภัณฑ์การเกษตร1" localSheetId="0">#REF!</definedName>
    <definedName name="ครุภัณฑ์การเกษตร1">#REF!</definedName>
    <definedName name="ครุภัณฑ์การเกษตร2" localSheetId="20">#REF!</definedName>
    <definedName name="ครุภัณฑ์การเกษตร2" localSheetId="0">#REF!</definedName>
    <definedName name="ครุภัณฑ์การเกษตร2">#REF!</definedName>
    <definedName name="ครุภัณฑ์การแพทย์" localSheetId="20">#REF!</definedName>
    <definedName name="ครุภัณฑ์การแพทย์" localSheetId="0">#REF!</definedName>
    <definedName name="ครุภัณฑ์การแพทย์">#REF!</definedName>
    <definedName name="ครุภัณฑ์การศึกษา" localSheetId="20">#REF!</definedName>
    <definedName name="ครุภัณฑ์การศึกษา" localSheetId="0">#REF!</definedName>
    <definedName name="ครุภัณฑ์การศึกษา">#REF!</definedName>
    <definedName name="ครุภัณฑ์การศึกษา1" localSheetId="20">#REF!</definedName>
    <definedName name="ครุภัณฑ์การศึกษา1" localSheetId="0">#REF!</definedName>
    <definedName name="ครุภัณฑ์การศึกษา1">#REF!</definedName>
    <definedName name="ครุภัณฑ์การศึกษา2" localSheetId="20">#REF!</definedName>
    <definedName name="ครุภัณฑ์การศึกษา2" localSheetId="0">#REF!</definedName>
    <definedName name="ครุภัณฑ์การศึกษา2">#REF!</definedName>
    <definedName name="ครุภัณฑ์คอมพิวเตอร์" localSheetId="20">#REF!</definedName>
    <definedName name="ครุภัณฑ์คอมพิวเตอร์" localSheetId="0">#REF!</definedName>
    <definedName name="ครุภัณฑ์คอมพิวเตอร์">#REF!</definedName>
    <definedName name="ครุภัณฑ์คอมพิวเตอร์1" localSheetId="20">#REF!</definedName>
    <definedName name="ครุภัณฑ์คอมพิวเตอร์1" localSheetId="0">#REF!</definedName>
    <definedName name="ครุภัณฑ์คอมพิวเตอร์1">#REF!</definedName>
    <definedName name="ครุภัณฑ์คอมพิวเตอร์2" localSheetId="20">#REF!</definedName>
    <definedName name="ครุภัณฑ์คอมพิวเตอร์2" localSheetId="0">#REF!</definedName>
    <definedName name="ครุภัณฑ์คอมพิวเตอร์2">#REF!</definedName>
    <definedName name="ครุภัณฑ์โฆษณาและเผยแพร่" localSheetId="20">#REF!</definedName>
    <definedName name="ครุภัณฑ์โฆษณาและเผยแพร่" localSheetId="0">#REF!</definedName>
    <definedName name="ครุภัณฑ์โฆษณาและเผยแพร่">#REF!</definedName>
    <definedName name="ครุภัณฑ์โฆษณาและเผยแพร่1" localSheetId="20">#REF!</definedName>
    <definedName name="ครุภัณฑ์โฆษณาและเผยแพร่1" localSheetId="0">#REF!</definedName>
    <definedName name="ครุภัณฑ์โฆษณาและเผยแพร่1">#REF!</definedName>
    <definedName name="ครุภัณฑ์โฆษณาและเผยแพร่2" localSheetId="20">#REF!</definedName>
    <definedName name="ครุภัณฑ์โฆษณาและเผยแพร่2" localSheetId="0">#REF!</definedName>
    <definedName name="ครุภัณฑ์โฆษณาและเผยแพร่2">#REF!</definedName>
    <definedName name="ครุภัณฑ์งานบ้านงานครัว" localSheetId="20">#REF!</definedName>
    <definedName name="ครุภัณฑ์งานบ้านงานครัว" localSheetId="0">#REF!</definedName>
    <definedName name="ครุภัณฑ์งานบ้านงานครัว">#REF!</definedName>
    <definedName name="ครุภัณฑ์งานบ้านงานครัว1" localSheetId="20">#REF!</definedName>
    <definedName name="ครุภัณฑ์งานบ้านงานครัว1" localSheetId="0">#REF!</definedName>
    <definedName name="ครุภัณฑ์งานบ้านงานครัว1">#REF!</definedName>
    <definedName name="ครุภัณฑ์งานบ้านงานครัว2" localSheetId="20">#REF!</definedName>
    <definedName name="ครุภัณฑ์งานบ้านงานครัว2" localSheetId="0">#REF!</definedName>
    <definedName name="ครุภัณฑ์งานบ้านงานครัว2">#REF!</definedName>
    <definedName name="ครุภัณฑ์ไฟฟ้าและวิทยุ" localSheetId="20">#REF!</definedName>
    <definedName name="ครุภัณฑ์ไฟฟ้าและวิทยุ" localSheetId="0">#REF!</definedName>
    <definedName name="ครุภัณฑ์ไฟฟ้าและวิทยุ">#REF!</definedName>
    <definedName name="ครุภัณฑ์ไฟฟ้าและวิทยุ1" localSheetId="20">#REF!</definedName>
    <definedName name="ครุภัณฑ์ไฟฟ้าและวิทยุ1" localSheetId="0">#REF!</definedName>
    <definedName name="ครุภัณฑ์ไฟฟ้าและวิทยุ1">#REF!</definedName>
    <definedName name="ครุภัณฑ์ไฟฟ้าและวิทยุ2" localSheetId="20">#REF!</definedName>
    <definedName name="ครุภัณฑ์ไฟฟ้าและวิทยุ2" localSheetId="0">#REF!</definedName>
    <definedName name="ครุภัณฑ์ไฟฟ้าและวิทยุ2">#REF!</definedName>
    <definedName name="ครุภัณฑ์ยานพาหนะและขนส่ง" localSheetId="20">#REF!</definedName>
    <definedName name="ครุภัณฑ์ยานพาหนะและขนส่ง" localSheetId="0">#REF!</definedName>
    <definedName name="ครุภัณฑ์ยานพาหนะและขนส่ง">#REF!</definedName>
    <definedName name="ครุภัณฑ์ยานพาหนะและขนส่ง1" localSheetId="20">#REF!</definedName>
    <definedName name="ครุภัณฑ์ยานพาหนะและขนส่ง1" localSheetId="0">#REF!</definedName>
    <definedName name="ครุภัณฑ์ยานพาหนะและขนส่ง1">#REF!</definedName>
    <definedName name="ครุภัณฑ์วิทยาศาสตร์" localSheetId="20">#REF!</definedName>
    <definedName name="ครุภัณฑ์วิทยาศาสตร์" localSheetId="0">#REF!</definedName>
    <definedName name="ครุภัณฑ์วิทยาศาสตร์">#REF!</definedName>
    <definedName name="ครุภัณฑ์วิทยาศาสตร์1" localSheetId="20">#REF!</definedName>
    <definedName name="ครุภัณฑ์วิทยาศาสตร์1" localSheetId="0">#REF!</definedName>
    <definedName name="ครุภัณฑ์วิทยาศาสตร์1">#REF!</definedName>
    <definedName name="ครุภัณฑ์วิทยาศาสตร์2" localSheetId="20">#REF!</definedName>
    <definedName name="ครุภัณฑ์วิทยาศาสตร์2" localSheetId="0">#REF!</definedName>
    <definedName name="ครุภัณฑ์วิทยาศาสตร์2">#REF!</definedName>
    <definedName name="ครุภัณฑ์สำนักงาน" localSheetId="20">#REF!</definedName>
    <definedName name="ครุภัณฑ์สำนักงาน" localSheetId="0">#REF!</definedName>
    <definedName name="ครุภัณฑ์สำนักงาน">#REF!</definedName>
    <definedName name="ครุภัณฑ์สำนักงาน1" localSheetId="20">#REF!</definedName>
    <definedName name="ครุภัณฑ์สำนักงาน1" localSheetId="0">#REF!</definedName>
    <definedName name="ครุภัณฑ์สำนักงาน1">#REF!</definedName>
    <definedName name="ครุภัณฑ์สำนักงาน2" localSheetId="20">#REF!</definedName>
    <definedName name="ครุภัณฑ์สำนักงาน2" localSheetId="0">#REF!</definedName>
    <definedName name="ครุภัณฑ์สำนักงาน2">#REF!</definedName>
    <definedName name="ที่ดิน" localSheetId="20">#REF!</definedName>
    <definedName name="ที่ดิน" localSheetId="0">#REF!</definedName>
    <definedName name="ที่ดิน">#REF!</definedName>
    <definedName name="ที่ดิน1" localSheetId="20">#REF!</definedName>
    <definedName name="ที่ดิน1" localSheetId="0">#REF!</definedName>
    <definedName name="ที่ดิน1">#REF!</definedName>
    <definedName name="ที่ดิน2" localSheetId="20">#REF!</definedName>
    <definedName name="ที่ดิน2" localSheetId="0">#REF!</definedName>
    <definedName name="ที่ดิน2">#REF!</definedName>
    <definedName name="ประเภทงบประมาณ" localSheetId="16">#REF!</definedName>
    <definedName name="ประเภทงบประมาณ" localSheetId="20">#REF!</definedName>
    <definedName name="ประเภทงบประมาณ" localSheetId="2">#REF!</definedName>
    <definedName name="ประเภทงบประมาณ" localSheetId="0">#REF!</definedName>
    <definedName name="ประเภทงบประมาณ">#REF!</definedName>
    <definedName name="รถกระเช้า" localSheetId="20">#REF!</definedName>
    <definedName name="รถกระเช้า" localSheetId="0">#REF!</definedName>
    <definedName name="รถกระเช้า">#REF!</definedName>
    <definedName name="รถกู้ชีพ" localSheetId="20">#REF!</definedName>
    <definedName name="รถกู้ชีพ" localSheetId="0">#REF!</definedName>
    <definedName name="รถกู้ชีพ">#REF!</definedName>
    <definedName name="รถเก๋ง" localSheetId="20">#REF!</definedName>
    <definedName name="รถเก๋ง" localSheetId="0">#REF!</definedName>
    <definedName name="รถเก๋ง">#REF!</definedName>
    <definedName name="รถเก็บมูลฝอยทั่วไป_ติดเชื้อ" localSheetId="20">#REF!</definedName>
    <definedName name="รถเก็บมูลฝอยทั่วไป_ติดเชื้อ" localSheetId="0">#REF!</definedName>
    <definedName name="รถเก็บมูลฝอยทั่วไป_ติดเชื้อ">#REF!</definedName>
    <definedName name="รถโคช" localSheetId="20">#REF!</definedName>
    <definedName name="รถโคช" localSheetId="0">#REF!</definedName>
    <definedName name="รถโคช">#REF!</definedName>
    <definedName name="รถจักรยาน" localSheetId="20">#REF!</definedName>
    <definedName name="รถจักรยาน" localSheetId="0">#REF!</definedName>
    <definedName name="รถจักรยาน">#REF!</definedName>
    <definedName name="รถจักรยานยนต์" localSheetId="20">#REF!</definedName>
    <definedName name="รถจักรยานยนต์" localSheetId="0">#REF!</definedName>
    <definedName name="รถจักรยานยนต์">#REF!</definedName>
    <definedName name="รถจี๊ป" localSheetId="20">#REF!</definedName>
    <definedName name="รถจี๊ป" localSheetId="0">#REF!</definedName>
    <definedName name="รถจี๊ป">#REF!</definedName>
    <definedName name="รถซาเล้ง" localSheetId="20">#REF!</definedName>
    <definedName name="รถซาเล้ง" localSheetId="0">#REF!</definedName>
    <definedName name="รถซาเล้ง">#REF!</definedName>
    <definedName name="รถโดยสาร" localSheetId="20">#REF!</definedName>
    <definedName name="รถโดยสาร" localSheetId="0">#REF!</definedName>
    <definedName name="รถโดยสาร">#REF!</definedName>
    <definedName name="รถตู้" localSheetId="20">#REF!</definedName>
    <definedName name="รถตู้" localSheetId="0">#REF!</definedName>
    <definedName name="รถตู้">#REF!</definedName>
    <definedName name="รถทันตกรรมเคลื่อนที่" localSheetId="20">#REF!</definedName>
    <definedName name="รถทันตกรรมเคลื่อนที่" localSheetId="0">#REF!</definedName>
    <definedName name="รถทันตกรรมเคลื่อนที่">#REF!</definedName>
    <definedName name="รถบรรทุก" localSheetId="20">#REF!</definedName>
    <definedName name="รถบรรทุก" localSheetId="0">#REF!</definedName>
    <definedName name="รถบรรทุก">#REF!</definedName>
    <definedName name="รถบริจาคโลหิต" localSheetId="20">#REF!</definedName>
    <definedName name="รถบริจาคโลหิต" localSheetId="0">#REF!</definedName>
    <definedName name="รถบริจาคโลหิต">#REF!</definedName>
    <definedName name="รถบัส" localSheetId="20">#REF!</definedName>
    <definedName name="รถบัส" localSheetId="0">#REF!</definedName>
    <definedName name="รถบัส">#REF!</definedName>
    <definedName name="รถพยาบาล" localSheetId="20">#REF!</definedName>
    <definedName name="รถพยาบาล" localSheetId="0">#REF!</definedName>
    <definedName name="รถพยาบาล">#REF!</definedName>
    <definedName name="รถพ่วงข้าง" localSheetId="20">#REF!</definedName>
    <definedName name="รถพ่วงข้าง" localSheetId="0">#REF!</definedName>
    <definedName name="รถพ่วงข้าง">#REF!</definedName>
    <definedName name="รถยก" localSheetId="20">#REF!</definedName>
    <definedName name="รถยก" localSheetId="0">#REF!</definedName>
    <definedName name="รถยก">#REF!</definedName>
    <definedName name="รถเลเซอร์เคลื่อนที่" localSheetId="20">#REF!</definedName>
    <definedName name="รถเลเซอร์เคลื่อนที่" localSheetId="0">#REF!</definedName>
    <definedName name="รถเลเซอร์เคลื่อนที่">#REF!</definedName>
    <definedName name="รถเอ็กซเรย์เคลื่อนที่" localSheetId="20">#REF!</definedName>
    <definedName name="รถเอ็กซเรย์เคลื่อนที่" localSheetId="0">#REF!</definedName>
    <definedName name="รถเอ็กซเรย์เคลื่อนที่">#REF!</definedName>
    <definedName name="รถเอนกประสงค์_7_ที่นั่ง" localSheetId="20">#REF!</definedName>
    <definedName name="รถเอนกประสงค์_7_ที่นั่ง" localSheetId="0">#REF!</definedName>
    <definedName name="รถเอนกประสงค์_7_ที่นั่ง">#REF!</definedName>
    <definedName name="เรือ" localSheetId="20">#REF!</definedName>
    <definedName name="เรือ" localSheetId="0">#REF!</definedName>
    <definedName name="เรือ">#REF!</definedName>
    <definedName name="ลิฟต์" localSheetId="20">#REF!</definedName>
    <definedName name="ลิฟต์" localSheetId="0">#REF!</definedName>
    <definedName name="ลิฟต์">#REF!</definedName>
    <definedName name="วิเคราะห์financialplanแม่ข่าย" localSheetId="3">#REF!</definedName>
    <definedName name="วิเคราะห์financialplanแม่ข่าย" localSheetId="2">#REF!</definedName>
    <definedName name="วิเคราะห์financialplanแม่ข่าย" localSheetId="0">#REF!</definedName>
    <definedName name="วิเคราะห์financialplanแม่ข่าย">#REF!</definedName>
    <definedName name="สิ่งก่อสร้าง" localSheetId="20">#REF!</definedName>
    <definedName name="สิ่งก่อสร้าง" localSheetId="0">#REF!</definedName>
    <definedName name="สิ่งก่อสร้าง">#REF!</definedName>
    <definedName name="สิ่งก่อสร้าง_ระบบ" localSheetId="20">#REF!</definedName>
    <definedName name="สิ่งก่อสร้าง_ระบบ" localSheetId="0">#REF!</definedName>
    <definedName name="สิ่งก่อสร้าง_ระบบ">#REF!</definedName>
    <definedName name="สิ่งก่อสร้าง_ระบบ1" localSheetId="20">#REF!</definedName>
    <definedName name="สิ่งก่อสร้าง_ระบบ1" localSheetId="0">#REF!</definedName>
    <definedName name="สิ่งก่อสร้าง_ระบบ1">#REF!</definedName>
    <definedName name="สิ่งก่อสร้าง_ระบบ2" localSheetId="20">#REF!</definedName>
    <definedName name="สิ่งก่อสร้าง_ระบบ2" localSheetId="0">#REF!</definedName>
    <definedName name="สิ่งก่อสร้าง_ระบบ2">#REF!</definedName>
    <definedName name="อาคาร" localSheetId="20">#REF!</definedName>
    <definedName name="อาคาร" localSheetId="0">#REF!</definedName>
    <definedName name="อาคาร">#REF!</definedName>
    <definedName name="อาคารบริการ1" localSheetId="20">#REF!</definedName>
    <definedName name="อาคารบริการ1" localSheetId="0">#REF!</definedName>
    <definedName name="อาคารบริการ1">#REF!</definedName>
    <definedName name="อาคารบริการ2" localSheetId="20">#REF!</definedName>
    <definedName name="อาคารบริการ2" localSheetId="0">#REF!</definedName>
    <definedName name="อาคารบริการ2">#REF!</definedName>
    <definedName name="อาคารพักอาศัย1" localSheetId="20">#REF!</definedName>
    <definedName name="อาคารพักอาศัย1" localSheetId="0">#REF!</definedName>
    <definedName name="อาคารพักอาศัย1">#REF!</definedName>
    <definedName name="อาคารพักอาศัย2" localSheetId="20">#REF!</definedName>
    <definedName name="อาคารพักอาศัย2" localSheetId="0">#REF!</definedName>
    <definedName name="อาคารพักอาศัย2">#REF!</definedName>
    <definedName name="อาคารเรียน1" localSheetId="20">#REF!</definedName>
    <definedName name="อาคารเรียน1" localSheetId="0">#REF!</definedName>
    <definedName name="อาคารเรียน1">#REF!</definedName>
    <definedName name="อาคารเรียน2" localSheetId="20">#REF!</definedName>
    <definedName name="อาคารเรียน2" localSheetId="0">#REF!</definedName>
    <definedName name="อาคารเรียน2">#REF!</definedName>
    <definedName name="อาคารสำนักงาน1" localSheetId="20">#REF!</definedName>
    <definedName name="อาคารสำนักงาน1" localSheetId="0">#REF!</definedName>
    <definedName name="อาคารสำนักงาน1">#REF!</definedName>
    <definedName name="อาคารสำนักงาน2" localSheetId="20">#REF!</definedName>
    <definedName name="อาคารสำนักงาน2" localSheetId="0">#REF!</definedName>
    <definedName name="อาคารสำนักงาน2">#REF!</definedName>
    <definedName name="อาคารสำนักงานบริการ" localSheetId="20">#REF!</definedName>
    <definedName name="อาคารสำนักงานบริการ" localSheetId="0">#REF!</definedName>
    <definedName name="อาคารสำนักงานบริการ">#REF!</definedName>
  </definedNames>
  <calcPr calcId="124519"/>
</workbook>
</file>

<file path=xl/calcChain.xml><?xml version="1.0" encoding="utf-8"?>
<calcChain xmlns="http://schemas.openxmlformats.org/spreadsheetml/2006/main">
  <c r="E22" i="25"/>
  <c r="H15"/>
  <c r="I15"/>
  <c r="F15"/>
  <c r="G15"/>
  <c r="D15"/>
  <c r="E15"/>
  <c r="C15"/>
  <c r="G30" l="1"/>
  <c r="C30"/>
  <c r="I16"/>
  <c r="G16"/>
  <c r="E16"/>
  <c r="C16"/>
  <c r="Q20" i="18"/>
  <c r="P20"/>
  <c r="O20"/>
  <c r="S19"/>
  <c r="S18"/>
  <c r="S17"/>
  <c r="R16"/>
  <c r="R20" s="1"/>
  <c r="N16"/>
  <c r="N20" s="1"/>
  <c r="S15"/>
  <c r="S14"/>
  <c r="S13"/>
  <c r="S12"/>
  <c r="S11"/>
  <c r="S10"/>
  <c r="S9"/>
  <c r="N76" i="12"/>
  <c r="H48" i="9"/>
  <c r="G48"/>
  <c r="F48"/>
  <c r="S16" i="18" l="1"/>
  <c r="S20" s="1"/>
  <c r="D5" i="25"/>
  <c r="D6"/>
  <c r="D7"/>
  <c r="D8"/>
  <c r="D9"/>
  <c r="D10"/>
  <c r="D14"/>
  <c r="D20"/>
  <c r="D21"/>
  <c r="D22"/>
  <c r="D24"/>
  <c r="D25"/>
  <c r="D26"/>
  <c r="D27"/>
  <c r="D28"/>
  <c r="D28" i="18"/>
  <c r="D30" s="1"/>
  <c r="D27"/>
  <c r="G5" i="2"/>
  <c r="G6"/>
  <c r="G7"/>
  <c r="G8"/>
  <c r="G9"/>
  <c r="G10"/>
  <c r="G12"/>
  <c r="G13"/>
  <c r="G14"/>
  <c r="G4"/>
  <c r="B11"/>
  <c r="G11" s="1"/>
  <c r="F11"/>
  <c r="F15" s="1"/>
  <c r="H5" i="25"/>
  <c r="H6"/>
  <c r="H7"/>
  <c r="H8"/>
  <c r="H9"/>
  <c r="H10"/>
  <c r="H11"/>
  <c r="H12"/>
  <c r="H13"/>
  <c r="H14"/>
  <c r="H4"/>
  <c r="F5"/>
  <c r="F6"/>
  <c r="F7"/>
  <c r="F8"/>
  <c r="F9"/>
  <c r="F10"/>
  <c r="F11"/>
  <c r="F12"/>
  <c r="F13"/>
  <c r="F14"/>
  <c r="F4"/>
  <c r="C13"/>
  <c r="D13" s="1"/>
  <c r="C12"/>
  <c r="D12" s="1"/>
  <c r="C11"/>
  <c r="D11" s="1"/>
  <c r="C9"/>
  <c r="C4"/>
  <c r="D4" s="1"/>
  <c r="G15" i="2" l="1"/>
  <c r="E29" i="25"/>
  <c r="I29"/>
  <c r="J29"/>
  <c r="G23"/>
  <c r="J30" i="15"/>
  <c r="L30"/>
  <c r="K30"/>
  <c r="I30"/>
  <c r="N45" i="24"/>
  <c r="M45"/>
  <c r="L45"/>
  <c r="K45"/>
  <c r="J45"/>
  <c r="I45"/>
  <c r="H45"/>
  <c r="G45"/>
  <c r="R54" i="21"/>
  <c r="Q54"/>
  <c r="P54"/>
  <c r="O54"/>
  <c r="R47"/>
  <c r="P47"/>
  <c r="O47"/>
  <c r="R102" i="20"/>
  <c r="Q102"/>
  <c r="P102"/>
  <c r="O102"/>
  <c r="P93"/>
  <c r="O93"/>
  <c r="F29" i="25" l="1"/>
  <c r="E30"/>
  <c r="C23"/>
  <c r="H23"/>
  <c r="G29"/>
  <c r="H29" s="1"/>
  <c r="I82" i="19"/>
  <c r="J82"/>
  <c r="K82"/>
  <c r="L82"/>
  <c r="M82"/>
  <c r="N82"/>
  <c r="O82"/>
  <c r="P82"/>
  <c r="Q82"/>
  <c r="R82"/>
  <c r="S82"/>
  <c r="H82"/>
  <c r="G82"/>
  <c r="C29" i="25" l="1"/>
  <c r="D29" s="1"/>
  <c r="D23"/>
  <c r="E22" i="18"/>
  <c r="F22"/>
  <c r="G22"/>
  <c r="H22"/>
  <c r="I22"/>
  <c r="J22"/>
  <c r="C22"/>
  <c r="D21" i="17"/>
  <c r="C21"/>
  <c r="A21"/>
  <c r="E15" i="2" l="1"/>
  <c r="D15"/>
  <c r="C15"/>
  <c r="B15"/>
  <c r="I41" i="1"/>
  <c r="G29" i="15"/>
  <c r="H29"/>
  <c r="H30" s="1"/>
  <c r="I29"/>
  <c r="J29"/>
  <c r="K29"/>
  <c r="L29"/>
  <c r="M29"/>
  <c r="F29"/>
  <c r="I163" i="8"/>
  <c r="O26" i="16"/>
  <c r="P26" s="1"/>
  <c r="W26" s="1"/>
  <c r="P25"/>
  <c r="W25" s="1"/>
  <c r="O25"/>
  <c r="O24"/>
  <c r="P24" s="1"/>
  <c r="W24" s="1"/>
  <c r="P23"/>
  <c r="W23" s="1"/>
  <c r="O23"/>
  <c r="O22"/>
  <c r="P22" s="1"/>
  <c r="W22" s="1"/>
  <c r="P21"/>
  <c r="W21" s="1"/>
  <c r="O21"/>
  <c r="O20"/>
  <c r="P20" s="1"/>
  <c r="W20" s="1"/>
  <c r="P19"/>
  <c r="W19" s="1"/>
  <c r="O19"/>
  <c r="O18"/>
  <c r="P18" s="1"/>
  <c r="W18" s="1"/>
  <c r="P17"/>
  <c r="W17" s="1"/>
  <c r="O17"/>
  <c r="W16"/>
  <c r="P16"/>
  <c r="W15"/>
  <c r="P15"/>
  <c r="W14"/>
  <c r="P14"/>
  <c r="W13"/>
  <c r="P13"/>
  <c r="W12"/>
  <c r="P12"/>
  <c r="W11"/>
  <c r="P11"/>
  <c r="W10"/>
  <c r="P10"/>
  <c r="W9"/>
  <c r="P9"/>
  <c r="O8"/>
  <c r="P8" s="1"/>
  <c r="W8" s="1"/>
  <c r="P7"/>
  <c r="P6"/>
  <c r="O6"/>
  <c r="P5"/>
  <c r="G30" i="15" l="1"/>
  <c r="W6" i="16"/>
  <c r="P27"/>
  <c r="T5"/>
  <c r="T6"/>
  <c r="O39" i="9"/>
  <c r="N39"/>
  <c r="I39"/>
  <c r="J39"/>
  <c r="K39"/>
  <c r="L39"/>
  <c r="M39"/>
  <c r="H55" i="5"/>
  <c r="J55"/>
  <c r="K55"/>
  <c r="L55"/>
  <c r="M55"/>
  <c r="I8"/>
  <c r="I55" s="1"/>
  <c r="G56"/>
  <c r="G55"/>
  <c r="H76" i="12"/>
  <c r="I76"/>
  <c r="J76"/>
  <c r="K76"/>
  <c r="L76"/>
  <c r="M76"/>
  <c r="G76"/>
  <c r="L161" i="8"/>
  <c r="M161"/>
  <c r="N161"/>
  <c r="O161"/>
  <c r="P161"/>
  <c r="Q161"/>
  <c r="R161"/>
  <c r="S161"/>
  <c r="T161"/>
  <c r="K161"/>
  <c r="J161"/>
  <c r="M29" i="11"/>
  <c r="K29"/>
  <c r="I29"/>
  <c r="H29"/>
  <c r="W5" i="16" l="1"/>
  <c r="W27" s="1"/>
  <c r="T27"/>
  <c r="P39" i="9"/>
  <c r="G39"/>
  <c r="F39"/>
  <c r="Q33"/>
  <c r="Q32"/>
  <c r="H28"/>
  <c r="Q28" s="1"/>
  <c r="H27"/>
  <c r="H26"/>
  <c r="H24"/>
  <c r="H23"/>
  <c r="H22"/>
  <c r="Q19"/>
  <c r="Q18"/>
  <c r="Q16"/>
  <c r="Q6"/>
  <c r="M54" i="7"/>
  <c r="L54"/>
  <c r="K54"/>
  <c r="J54"/>
  <c r="I54"/>
  <c r="H54"/>
  <c r="G57" l="1"/>
  <c r="G59" s="1"/>
  <c r="H39" i="9"/>
  <c r="Q39"/>
  <c r="M19" i="4"/>
  <c r="L19"/>
  <c r="K19"/>
  <c r="J19"/>
  <c r="I19"/>
  <c r="H19"/>
  <c r="G19"/>
  <c r="M41" i="1" l="1"/>
  <c r="L41"/>
  <c r="K41"/>
  <c r="J41"/>
  <c r="H41"/>
  <c r="G41"/>
</calcChain>
</file>

<file path=xl/comments1.xml><?xml version="1.0" encoding="utf-8"?>
<comments xmlns="http://schemas.openxmlformats.org/spreadsheetml/2006/main">
  <authors>
    <author>plan</author>
  </authors>
  <commentList>
    <comment ref="T4" authorId="0">
      <text>
        <r>
          <rPr>
            <b/>
            <sz val="8"/>
            <color indexed="81"/>
            <rFont val="Tahoma"/>
            <family val="2"/>
          </rPr>
          <t>plan: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<sst xmlns="http://schemas.openxmlformats.org/spreadsheetml/2006/main" count="5088" uniqueCount="1047">
  <si>
    <t>แผนงบค่าบริการทางการแพทย์ที่เบิกจ่ายในลักษณะงบลงทุน (ค่าเสื่อม)  ปีงบประมาณ 2553-2560</t>
  </si>
  <si>
    <t>โรงพยาบาลโคกเจริญ จังหวัด ลพบุรี</t>
  </si>
  <si>
    <t>หน่วยบริการ</t>
  </si>
  <si>
    <t>หน่วยบริการย่อย</t>
  </si>
  <si>
    <t>รหัส</t>
  </si>
  <si>
    <t>ประเภท</t>
  </si>
  <si>
    <t>ปีงบประมาณที่ได้รับจัดสรรร</t>
  </si>
  <si>
    <t>รายการ</t>
  </si>
  <si>
    <t xml:space="preserve"> แหล่งงบประมาณที่ได้รับการจัดสรร (UC)</t>
  </si>
  <si>
    <t>เงินสมทบ</t>
  </si>
  <si>
    <t>ยังไม่ได้ดำเนินการ</t>
  </si>
  <si>
    <t>อยู่ระหว่างดำเนินการ</t>
  </si>
  <si>
    <t>ทำสัญญาเรียบร้อยแล้ว</t>
  </si>
  <si>
    <t>ตรวจรับเรียบร้อยแล้ว</t>
  </si>
  <si>
    <t>เงินบำรุง</t>
  </si>
  <si>
    <t>อยู่ระหว่างจัดทำ Spec.</t>
  </si>
  <si>
    <t>อยู่ระหว่างการจัดหา</t>
  </si>
  <si>
    <t>อยู่ระหว่างการทำสัญญา</t>
  </si>
  <si>
    <t>รพ.โคกเจริญ</t>
  </si>
  <si>
    <t>10795</t>
  </si>
  <si>
    <t>ครุภัณฑ์</t>
  </si>
  <si>
    <t>รถเข็นทำแผลทำด้วยสแตนเลส</t>
  </si>
  <si>
    <t>สิ่งก่อสร้าง</t>
  </si>
  <si>
    <t>ซ่อมแซมห้องน้ำสำหรับผู้รับบริการ</t>
  </si>
  <si>
    <t>รพ.สต.ยางราก</t>
  </si>
  <si>
    <t>01542</t>
  </si>
  <si>
    <t>ชุดให้อ๊อกซิเจน</t>
  </si>
  <si>
    <t>เตียงสามไก ปีกนก</t>
  </si>
  <si>
    <t>ชุดดามหลังและเคลื่อนย้ายผู้ป่วย Spinal Board พร้อมเข็มขัดและชุดล๊อคศีรษะ</t>
  </si>
  <si>
    <t>รถเข็นทำการพยาบาลฉุกเฉิน</t>
  </si>
  <si>
    <t>เครื่องวัดและติดตามเปอร์เซ็นต์ความอิ่มตัวของออกซิเจนในเลือดและชีพจรทารกชนิดพกพา</t>
  </si>
  <si>
    <t>เครื่องควบคุมการให้ยาและสารละลายอัตโนมัติ (Infusion pump)</t>
  </si>
  <si>
    <t>รถเข็นผู้ป่วยแบบนั่ง(Wheelchair)</t>
  </si>
  <si>
    <t>รถเข็นผู้ป่วยแบบนอน</t>
  </si>
  <si>
    <t>เครื่องผลิตอ๊อกซิเจน 5 ลิตร</t>
  </si>
  <si>
    <t>เครื่องจี้ห้ามเลือดและตัดเนื้อเยื่อด้วยไฟฟ้า</t>
  </si>
  <si>
    <t>เครื่องมือตรวจโรค หู ตา คอ จมูก</t>
  </si>
  <si>
    <t>รถเข็นผู้ป่วยแบบนอนฉุกเฉินปรับระดับได้</t>
  </si>
  <si>
    <t>เครื่องขูดหินน้ำลายไฟฟ้า</t>
  </si>
  <si>
    <t>เครื่องสเปรย์น้ำมันหล่อลื่นหัวกรอเร็วและหัวกรอช้า</t>
  </si>
  <si>
    <t>ปั้มลมยูนิตทันตกรรม</t>
  </si>
  <si>
    <t>รพ.สต.หนองมะค่า</t>
  </si>
  <si>
    <t>01544</t>
  </si>
  <si>
    <t>เครื่องชั่งน้ำหนักผู้ใหญ่แบบดิจิตอล(มีวัดปริมาณไขมันใต้ผิวหนัง)</t>
  </si>
  <si>
    <t>เครื่องชั่งน้ำหนักเด็กแบบดิจิตอล</t>
  </si>
  <si>
    <t>เครื่องปั่นฮีมาโตคริท</t>
  </si>
  <si>
    <t>ตู้เก็บยาและเวชภัณฑ์</t>
  </si>
  <si>
    <t>รถเข็นผู้ป่วยแบบนั่งชนิดเหล็กชุบโครเมี่ยมยางตันเบาะหนังเทียม</t>
  </si>
  <si>
    <t>รพ.สต.วังทอง</t>
  </si>
  <si>
    <t>01545</t>
  </si>
  <si>
    <t>เครื่องชั่งน้ำหนักผู้ใหญ่แบบดิจิตอล</t>
  </si>
  <si>
    <t>ตู้เย็นเก็บเวชภัณฑ์ขนาดไม่น้อยกว่า 26 คิวบิค</t>
  </si>
  <si>
    <t>รพ.สต.บ้านลำโป่งเพชร</t>
  </si>
  <si>
    <t>01543</t>
  </si>
  <si>
    <t xml:space="preserve">ชุดเครื่องช่วยหายใจชนิดมือบีบ (สำหรับผู้ใหญ่) ทำด้วยซิลิโคน     </t>
  </si>
  <si>
    <t>เครื่องชั่งน้ำหนักเด็กดิจิตอล</t>
  </si>
  <si>
    <t>รพ.สต.โคกแสมสาร</t>
  </si>
  <si>
    <t>14270</t>
  </si>
  <si>
    <t>เครื่องวัดความดันโลหิตชนิดตั้งพื้นแบบปรอท</t>
  </si>
  <si>
    <t>ชุดปฏิบัติการกู้ชีวิต</t>
  </si>
  <si>
    <t>ชุดตรวจฟัน ประกอบด้วย ถาดสแตนแลส mouth mirror cotton plier exploror</t>
  </si>
  <si>
    <t>รวมเป็นเงินทั้งสิ้น</t>
  </si>
  <si>
    <t>เดือน....มีนาคม 2560.</t>
  </si>
  <si>
    <t>รายงานการใช้จ่ายเงินค่าบริการทางการแพทย์ที่เบิกจ่ายในลักษณะงบลงทุน (งบค่าเสื่อม) ปีงบประมาณ 2553 - 2560</t>
  </si>
  <si>
    <t>โรงพยาบาลสระโบสถ์</t>
  </si>
  <si>
    <t>ปีงบประมาณที่ได้รับจัดสรร</t>
  </si>
  <si>
    <t>งบประมาณที่ได้รับการจัดสรร</t>
  </si>
  <si>
    <t>ทำสัญญาเรียบร้อย</t>
  </si>
  <si>
    <t>ตรวจรับเรียบร้อย</t>
  </si>
  <si>
    <t>อย่ระหว่างการจัดหา</t>
  </si>
  <si>
    <t>รพ.สระโบสถ์</t>
  </si>
  <si>
    <t>รพ.สต.นิยมชัย</t>
  </si>
  <si>
    <t>01540</t>
  </si>
  <si>
    <t>ชุดทันตกรรมหัตถการ</t>
  </si>
  <si>
    <t>-</t>
  </si>
  <si>
    <t>รพ.สต.หัวเขา</t>
  </si>
  <si>
    <t>รพ.สต.มหาโพธิ</t>
  </si>
  <si>
    <t>ปรับปรุงห้องบริการผู้ป่วยนอกและ  ห้องฉุกเฉิน</t>
  </si>
  <si>
    <t>รพ.สต.ทุ่งท่าช้าง</t>
  </si>
  <si>
    <t>ปรับปรุงห้องให้บริการหัตถการ</t>
  </si>
  <si>
    <t>รพ.สต.ห้วยใหญ่</t>
  </si>
  <si>
    <t>ซ่อมแซมหลังคาด้านหน้าอาคารสำหรับผู้ป่วยนั่งรอตรวจ</t>
  </si>
  <si>
    <t>10794</t>
  </si>
  <si>
    <t>เครื่องตรวจอวัยวะภายในด้วยคลื่นเสียงความถี่สูง ชนิดหิ้วถือ 2  หัวตรวจ</t>
  </si>
  <si>
    <t>ยูนิตทำฟัน</t>
  </si>
  <si>
    <t>เครื่องปั่นตกตะกอน</t>
  </si>
  <si>
    <t>เครื่องวัดความดันโลหิตแบบตั้งโต๊ะ</t>
  </si>
  <si>
    <t>2553-2555</t>
  </si>
  <si>
    <t>อาคารผู้ป่วนนอกขนาด 30 เตียง</t>
  </si>
  <si>
    <t>ระบบออกซิเจนไปป์ไลน์</t>
  </si>
  <si>
    <t>ตู้อบเด็กสำหรับเคลื่อนย้ายทารกแรกคลอด</t>
  </si>
  <si>
    <t xml:space="preserve">                   รายงานการใช้จ่ายเงินค่าบริการทางการแพทย์ที่เบิกจ่ายในลักษณะงบลงทุน (งบค่าเสื่อม) ปีงบประมาณ  2553-2560                         </t>
  </si>
  <si>
    <t>โรงพยาบาลท่าวุ้ง                                                                                                                                                              วันที่  17   มีนาคม  2560</t>
  </si>
  <si>
    <t>หน่วย</t>
  </si>
  <si>
    <t>ปีงบ</t>
  </si>
  <si>
    <t>งบประมาณที่ได้รับจัดสรร (UC)</t>
  </si>
  <si>
    <t>เงิน</t>
  </si>
  <si>
    <t>บริการ</t>
  </si>
  <si>
    <t>ประมาณ</t>
  </si>
  <si>
    <t>อยู่ระหว่างดำเนิการ</t>
  </si>
  <si>
    <t>ทำสัญญา</t>
  </si>
  <si>
    <t>ตรวจรับ</t>
  </si>
  <si>
    <t>สมทบ</t>
  </si>
  <si>
    <t>ย่อย</t>
  </si>
  <si>
    <t>ที่ได้รับ</t>
  </si>
  <si>
    <t xml:space="preserve">  อยู่ระหว่าง          </t>
  </si>
  <si>
    <t>เรียบร้อย</t>
  </si>
  <si>
    <t>จัดสรร</t>
  </si>
  <si>
    <t>จัดทำ Spece</t>
  </si>
  <si>
    <t>การจัดหา</t>
  </si>
  <si>
    <t>การทำสัญญา</t>
  </si>
  <si>
    <t>แล้ว</t>
  </si>
  <si>
    <t>บำรุง</t>
  </si>
  <si>
    <t>รพ.ท่าวุ้ง</t>
  </si>
  <si>
    <t xml:space="preserve">รพ.ท่าวุ้ง </t>
  </si>
  <si>
    <t>ซ่อมแซมโรงพักขยะติดเชื้อ</t>
  </si>
  <si>
    <t>เครื่องวัดความเข้มข้นแก๊สออกซิเจนในกระแสเลือด</t>
  </si>
  <si>
    <t>รพ.สต.บ้านเบิก</t>
  </si>
  <si>
    <t>ซ่อมแซมสุขภัณฑ์ในห้องน้ำ</t>
  </si>
  <si>
    <t>ซ่อมแซมห้องแพทย์แผนไทย</t>
  </si>
  <si>
    <t>รพ.สต.เขาสมอคอน</t>
  </si>
  <si>
    <t>ซ่อมแซมห้องน้ำ/ห้องน้ำผู้พิการ</t>
  </si>
  <si>
    <t>รพ.สต.มุจลินท์</t>
  </si>
  <si>
    <t>ซ่อมแซมห้องน้ำให้บริการผู้ป่วย</t>
  </si>
  <si>
    <t>รพ.สต.ลาดสาลี่</t>
  </si>
  <si>
    <t>ซ่อมแซมห้องน้ำสำหรับผู้พิการ</t>
  </si>
  <si>
    <t>รพ.สต.หัวสำโรง</t>
  </si>
  <si>
    <t>รพ.สต.บางงา</t>
  </si>
  <si>
    <t>รพ.สต.โพตลาดแก้ว</t>
  </si>
  <si>
    <t>ซ่อมแซมห้องรักษาและจุดคัดกรองผู้ป่วย</t>
  </si>
  <si>
    <t>รพ.สต.โคกสลุด</t>
  </si>
  <si>
    <t>ซ่อมแซมห้องทำแผลฉีดยา</t>
  </si>
  <si>
    <t>รพ.สต.บ้านหนองปลาดุก</t>
  </si>
  <si>
    <t>ซ่อมแซมห้องทันตกรรม</t>
  </si>
  <si>
    <t>ซ่อมแซมห้องตรวจภายในสตรี</t>
  </si>
  <si>
    <t>รพ.สต.วัดเกตุ</t>
  </si>
  <si>
    <t xml:space="preserve">  เงินสมทบ                  เงินบำรุง</t>
  </si>
  <si>
    <t>เครื่องควบคุมการให้ยาและสารละลายอัตโนมัติ</t>
  </si>
  <si>
    <t>เครื่องตรวจคลื่นไฟฟ้าหัวใจ</t>
  </si>
  <si>
    <t>เครื่องวัดความดันโบหิต monitor อัตโนมัติ</t>
  </si>
  <si>
    <t>เครื่องวัดความดันโลหิต  (แบบตัวเลข) mobile</t>
  </si>
  <si>
    <t>เครื่องซีลซองอัตโนมัติสายพาน (ยุโรป)</t>
  </si>
  <si>
    <t>เครื่องปั่นตกตะกอนของเหลว</t>
  </si>
  <si>
    <t>เครื่องปั่นเม็ดเลือดแดงอัดแน่น</t>
  </si>
  <si>
    <t>อ่างแช่พาราฟิน</t>
  </si>
  <si>
    <t>เครื่องให้การรักษาด้วยคลื่นเสียงอัลตร้าร่วมกับ</t>
  </si>
  <si>
    <t>กระแสไฟฟ้า</t>
  </si>
  <si>
    <t xml:space="preserve">เครื่องวัดความดันโลหิต  (แบบตัวเลข)  </t>
  </si>
  <si>
    <t xml:space="preserve">เครื่องวัดความดัน  (แบบปรอท)  </t>
  </si>
  <si>
    <t>เครื่องวัดออกซิเจนในกระแสเลือด</t>
  </si>
  <si>
    <t>ชุดทันตกรรมหัตการ</t>
  </si>
  <si>
    <t>เครื่องมือผ่าตัดในช่องปาก</t>
  </si>
  <si>
    <t>Dental Hand Instrument, Endodontic</t>
  </si>
  <si>
    <t>Dental Hand lnstrument, Periodontal</t>
  </si>
  <si>
    <t>Low Speed Handpiece</t>
  </si>
  <si>
    <t>เครื่องซีล ๑ ซม. ยาว 12 นิ้ว เท้าเหยียบ</t>
  </si>
  <si>
    <t>รพ.มุจลินท์</t>
  </si>
  <si>
    <t>รายงานการใช้จ่ายเงินค่าบริการทางแพทย์ที่เบิกจ่ายในลักษณะงบลงทุน (งบค่าเสื่อม)ปีงบประมาณ 2560)</t>
  </si>
  <si>
    <t>โรงพยาบาลหนองม่วง</t>
  </si>
  <si>
    <t>เดือน มีนาคม 2560</t>
  </si>
  <si>
    <t>งบประมาณที่ได้รับการจัดสรร (UC)</t>
  </si>
  <si>
    <t>ปีงบประมาณที่</t>
  </si>
  <si>
    <t>ยังไม่ได้</t>
  </si>
  <si>
    <t>ได้รับจัดสรร</t>
  </si>
  <si>
    <t>ดำเนินการ</t>
  </si>
  <si>
    <t>อยู่ระหว่าง</t>
  </si>
  <si>
    <t>อยู่ระหว่างการ</t>
  </si>
  <si>
    <t>เรียบร้อยแล้ว</t>
  </si>
  <si>
    <t>จำทำ Spec</t>
  </si>
  <si>
    <t>รพ.หนองม่วง</t>
  </si>
  <si>
    <t>รพ.สต.บ่อทอง หมู่ที่ 04 ตำบลบ่อทอง</t>
  </si>
  <si>
    <t>01553</t>
  </si>
  <si>
    <t>ถังสแตนเลสมีล้อ</t>
  </si>
  <si>
    <t>10797</t>
  </si>
  <si>
    <t>เครื่องควบคุมการใช้สารละลายทางหลอดเลือด</t>
  </si>
  <si>
    <t>หัวกรอฟันความเร็วต่ำ</t>
  </si>
  <si>
    <t>หัวกรอฟันความเร็วสูง</t>
  </si>
  <si>
    <t>เครื่องชั่งน้ำหนักและวัดส่วนสูง</t>
  </si>
  <si>
    <t>เครื่องชั่งน้ำหนัก</t>
  </si>
  <si>
    <t>รพ.สต.ดงดินแดง หมู่ที่ 13 ตำบลดงดินแดง</t>
  </si>
  <si>
    <t>01554</t>
  </si>
  <si>
    <t>เครื่องนึ่งฆ่าเชื้อ</t>
  </si>
  <si>
    <t>รพ.สต.ชอนสมบูรณ์ หมู่ที่ 04 ตำบลชอนสมบูรณ์</t>
  </si>
  <si>
    <t>01555</t>
  </si>
  <si>
    <t>เครื่องผนึกซองพลาสติคสำหรับใส่เครื่องมือแพทย์เพื่ออบฆ่าเชื้อ</t>
  </si>
  <si>
    <t>เครื่องขูดหินปูนไฟฟ้า</t>
  </si>
  <si>
    <t>เครื่องวัดความดันโลหิต (แบบตัวเลข)</t>
  </si>
  <si>
    <t>รพ.สต.บ้านหนองบุ หมู่ที่ 12 ตำบลชอนสมบูรณ์</t>
  </si>
  <si>
    <t>01556</t>
  </si>
  <si>
    <t>เครื่องส่องตาลำแสงแคบ</t>
  </si>
  <si>
    <t>รพ.สต.ยางโทน หมู่ที่ 02 ตำบลยางโทน</t>
  </si>
  <si>
    <t>01557</t>
  </si>
  <si>
    <t>ปรับปรุงสภาพแวดล้อมภายใน</t>
  </si>
  <si>
    <t>เครื่องฟังเสียงหัวใจทารกในครรภ์ด้วยคลื่นเสียงความถี่สูง</t>
  </si>
  <si>
    <t>รพ.สต.ชอนสารเดช หมู่ที่ 03 ตำบลชอนสารเดช</t>
  </si>
  <si>
    <t>01558</t>
  </si>
  <si>
    <t>เครื่องวัดความดันอัตโนมัติชนิดตั้งโต๊ะ</t>
  </si>
  <si>
    <t>ห้องน้ำ</t>
  </si>
  <si>
    <t>รพ.สต.บ้านดงดินแดง หมู่ที่ 10 ตำบลดงดินแดง</t>
  </si>
  <si>
    <t>14269</t>
  </si>
  <si>
    <t>โคมไฟส่องตรวจภายใน</t>
  </si>
  <si>
    <t>เครื่องให้การรักษาด้วยคลื่นช๊อคเวฟ</t>
  </si>
  <si>
    <t>หัวออกซิเจน</t>
  </si>
  <si>
    <t>เครื่องช่วยหายใจชนิดควบคุมด้วยปริมาตรและความดันเคลื่อนย้ายได้</t>
  </si>
  <si>
    <t>เครื่องวัดความดันอัตโนมัติชนิดสอดแขน</t>
  </si>
  <si>
    <t>เครื่องวัดความดันโลหิตชนิดตั้งพื้นใช้ปรอท</t>
  </si>
  <si>
    <t>เครื่องฟังเสียงหัวใจเด็กในครรภ์</t>
  </si>
  <si>
    <t>เครื่องวัดความอิ่มตัวของอ๊อกซิเจนในเลือด</t>
  </si>
  <si>
    <t>เครื่องติดตามการทำงานของหัวใจ</t>
  </si>
  <si>
    <t>เครื่องผลิตออกซิเจน</t>
  </si>
  <si>
    <t>ชุดเครื่องช่วยหายใจชนิดใช้มือบีบ</t>
  </si>
  <si>
    <t>เตียง</t>
  </si>
  <si>
    <t>เครื่องเขย่าเลือด</t>
  </si>
  <si>
    <t>ตารางแสดงการใช้จ่ายเงินค่าบริการทางการแพทย์ที่เบิกจ่ายในลักษณะงบลงทุน ปีงบประมาณ 2560</t>
  </si>
  <si>
    <t>เขต</t>
  </si>
  <si>
    <t>จังหวัด</t>
  </si>
  <si>
    <t>รายละเอียดเพิ่มเติม</t>
  </si>
  <si>
    <t>เงินคงเหลือ</t>
  </si>
  <si>
    <t>เงินงบประมาณ</t>
  </si>
  <si>
    <t>เงินท้องถิ่น</t>
  </si>
  <si>
    <t>เงินบริจาค</t>
  </si>
  <si>
    <t>เงินอื่นๆ</t>
  </si>
  <si>
    <t>UC</t>
  </si>
  <si>
    <t>เขต 4 สระบุรี</t>
  </si>
  <si>
    <t>ลพบุรี</t>
  </si>
  <si>
    <t>รพ.ชัยบาดาล</t>
  </si>
  <si>
    <t>10791</t>
  </si>
  <si>
    <t>เกย์ออกซิเจน pipe line  (W1)</t>
  </si>
  <si>
    <t>เกย์ออกซิเจน pipe line  (ICU)</t>
  </si>
  <si>
    <t>ตู้เหล็ก</t>
  </si>
  <si>
    <t>ตู้ล็อคเกอร์เหล็กบานเปิด 9 บาน สำหรับใส่เสื้อผ้าผู้ป่วย (แพทย์แผนไทย)</t>
  </si>
  <si>
    <t>ตู้เย็นเก็บศพ ชนิดเก็บได้ 2 ศพ</t>
  </si>
  <si>
    <t>บริหาร</t>
  </si>
  <si>
    <t>เครื่องมือผ่าตัดตาพื้นฐาน</t>
  </si>
  <si>
    <t>ชุดเครื่องมือผ่าตัดตา  (OR)</t>
  </si>
  <si>
    <t>โต๊ะวางเครื่องมือแพทย์เมโย</t>
  </si>
  <si>
    <t>เมโย 2 ชั้น  (งานจ่ายกลาง)</t>
  </si>
  <si>
    <t>เครื่องกระตุ้นปลายประสาทด้วยไฟฟ้า</t>
  </si>
  <si>
    <t>เครื่องกระตุ้นปลายปราสาทด้วยกระแสไฟฟ้า (Nerve Stimulator)  (OR)</t>
  </si>
  <si>
    <t>สว่านไฟฟ้า (อุปกรณ์ช่าง)  (OR)</t>
  </si>
  <si>
    <t>เครื่องชั่งน้ำหนัก มีที่วัดส่วนสูง ชนิดไฟฟ้า แบบแสดงตัวเลข</t>
  </si>
  <si>
    <t>กลุ่มงานเวชฯ</t>
  </si>
  <si>
    <t>เครื่องชั่งน้ำหนักแบบดิจิตอลพร้อมคำนวน BMI พร้อมที่วัดส่วนสูง (ศูนย์แพทย์ฯ)</t>
  </si>
  <si>
    <t>เครื่องวัดความดันและอ๊อกซิเจนในเลือดอัตโนมัติ</t>
  </si>
  <si>
    <t>เครื่องวัดออกซิเจนในเลือดอัตโนมัติ ชนิดตั้งโต๊ะ (Pulse Oxymeter) OPD</t>
  </si>
  <si>
    <t>เครื่องวัดความดัน และออกซิเจนในเลือดอัตโนมัติ (Moniter BP/Sat)  (W1)</t>
  </si>
  <si>
    <t>เครื่องวัดความดันอัตโนมัติชนิดสอดแขนพร้อมเครื่องพิมพ์</t>
  </si>
  <si>
    <t>(งานทันตกรรม)</t>
  </si>
  <si>
    <t>งานกายภาพบำบัด</t>
  </si>
  <si>
    <t>ตู้เก็บเครื่องมือแพทย์</t>
  </si>
  <si>
    <t>ตู้ใส่เครื่องมือ (งานจ่ายกลาง)</t>
  </si>
  <si>
    <t>กล้องส่องตรวจและรักษาหู คอ จมูก</t>
  </si>
  <si>
    <t>เครื่องส่องตรวจหู ตา คอ จมูก ปาก  (ER)</t>
  </si>
  <si>
    <t>เครื่องตรวจสมรรถภาพทารกในครรภ์</t>
  </si>
  <si>
    <t>เครื่องตรวจสุขภาพเด็กในครรภ์ (Fetal Monitor)</t>
  </si>
  <si>
    <t>รถเข็นทำด้วยสเตนเลส 3 ชั้น ยาว 35 นิ้ว</t>
  </si>
  <si>
    <t>รถเข็นแจกยา สแตนเลส 3 ชั้น  (W2)</t>
  </si>
  <si>
    <t>สร้างห้องสุขาผู้ป่วยเพิ่ม (W1)</t>
  </si>
  <si>
    <t>รถเข็นนั่งปรับเอียงได้</t>
  </si>
  <si>
    <t>รถเข็นนั่งแสตนเลสพร้อมเบาะ และเสาน้ำเกลือปรับเอนได้ (OPD)</t>
  </si>
  <si>
    <t>ผ้าม่านกั้นเตียงผู้ป่วย</t>
  </si>
  <si>
    <t>จัดทำม่านและฉากกั้นสำหรับให้การพยาบาล (W1)</t>
  </si>
  <si>
    <t>เครื่องติดตามการทำงานของหัวใจและสัญญาณชีพอัตโนมัติ ขนาดไม่น้อยกว่า 12 นิ้ว</t>
  </si>
  <si>
    <t>เครื่องติดตามการทำงานของหัวใจและสัญญาณชีพอัตโนมัติ (EKG Moniter) พร้อมจอ  (W1)</t>
  </si>
  <si>
    <t>เครื่องติดตามการทำงานของหัวใจและสัญญาณชีพอัตโนมัติ (EKG Moniter) พร้อมจอ  (ICU)</t>
  </si>
  <si>
    <t>เครื่องติดตามการทำงานของหัวใจและสัญญาณชีพอัตโนมัติ</t>
  </si>
  <si>
    <t>เครื่องติดตามการทำงานของหัวใจและสัญญาณชีพอัตโนมัติ (EKG Moniter)  (OR)</t>
  </si>
  <si>
    <t>เครื่องติดตามการทำงานของหัวใจและสัญญาณชีพอัตโนมัติ (EKG Moniter) พร้อมจอ  (W2)</t>
  </si>
  <si>
    <t>ติดตั้ง suction pipeline ห้องแยกโรค เตียง 1-4 (W1)</t>
  </si>
  <si>
    <t>ติดตั้ง suction pipeline และ O2 pipeline (W1)</t>
  </si>
  <si>
    <t>ปรับปรุงซ่อมแซมทางเชื่อมระหว่างตึกฉุกเฉินกับห้อง Lab  (บริหาร)</t>
  </si>
  <si>
    <t>ชุดเครื่องมือถ่างเนื้อเยื่อ</t>
  </si>
  <si>
    <t>ที่ดึงถ่างเนื้อเยื้อแขน (Holman) (OR)</t>
  </si>
  <si>
    <t>ที่ดึงถ่างเนื้อเยื้อขา  (Holman)  (OR)</t>
  </si>
  <si>
    <t>เครื่องดักฝุ่นผ้าระบบน้ำจับฝุ่นและระบบน้ำหมุนเวียน</t>
  </si>
  <si>
    <t>เครื่องดักฝุ่นจากการซัก และพับผ้าผู้ป่วย (งานจ่ายกลาง)</t>
  </si>
  <si>
    <t>เครื่องซีล</t>
  </si>
  <si>
    <t>เครื่องซีลมือกด ขนาด 8 นิ้ว รอยซีล 10 มม.  (งานทันตกรรม)</t>
  </si>
  <si>
    <t>เตียงผู้ป่วยทางกระดูก / เตียงผู้ป่วยด้านศัลยกรรมกระดูก</t>
  </si>
  <si>
    <t>เตียงผู้ป่วยกระดูก (Monky Bar)  (W1)</t>
  </si>
  <si>
    <t>เตียงผู้ป่วย  3 ไกร์ มือหมุน</t>
  </si>
  <si>
    <t>เตียงผู้ป่วย 3 ไก  (W1)</t>
  </si>
  <si>
    <t>โครงเหล็กที่วางขาสำหรับคนไข้กระดูกหัก</t>
  </si>
  <si>
    <t>ที่ดึงถ่วงกระดูก (ชุด Boller bar)  (OR)</t>
  </si>
  <si>
    <t>เครื่องมือยึดกระดูกภายนอก</t>
  </si>
  <si>
    <t>อุปกรณ์การตรึงกระดูกภายนอก Exter Fixation ขา  (OR)</t>
  </si>
  <si>
    <t>อุปกรณ์การตรึงกระดูกภายนอก Exter Fixation แขน  (OR)</t>
  </si>
  <si>
    <t>เตียงเคลื่อนย้ายผู้ป่วยชนิดปรับระดับได้ ด้วยระบบไฮโดรอลิค</t>
  </si>
  <si>
    <t>เตียงเคลื่อนย้ายผู้ป่วยปรับระดับไฮโดรลิค (Stecher)  (LR)</t>
  </si>
  <si>
    <t>รถเข็นใส่อุปกรณ์ทางการแพทย์</t>
  </si>
  <si>
    <t>เครื่องเฝ้าระวังสัญญาณไฟฟ้าหัวใจ สัญญาณความดันโลหิต แบบภายนอก สัญญาณความดันโลหิตแบบภายใน  และเปอร์เซ็นต์ ความอิ่มตัวของออกซิเจนในเลือด</t>
  </si>
  <si>
    <t>ที่ตรวจจับออกซิเจนส่วนปลาย สำหรับผู้ใหญ่ (Finger prop ผู้ใหญ่)  (ICU)</t>
  </si>
  <si>
    <t>ตู้อบและเป่าท่อสายยาง</t>
  </si>
  <si>
    <t>ตู้ชนิดและขนาดต่างๆ</t>
  </si>
  <si>
    <t>ตู้อบสมุนไพรสำหรับ 2-3 คน (แพทย์แผนไทย)</t>
  </si>
  <si>
    <t>เตียงชนิดและขนาดต่างๆ</t>
  </si>
  <si>
    <t>เตียงรับบริจาคโลหิตแบบเคลื่อนที่</t>
  </si>
  <si>
    <t/>
  </si>
  <si>
    <t>เครื่องอุ่นของเหลว</t>
  </si>
  <si>
    <t>เครื่อง Warm เลือด  (OR)</t>
  </si>
  <si>
    <t>เครื่อง Warm เลือด  (W4)</t>
  </si>
  <si>
    <t>เครื่องกระตุ้นหัวใจ</t>
  </si>
  <si>
    <t>เครื่องกระตุ้นหัวใจ เคลื่อนย้ายได้  (W2)</t>
  </si>
  <si>
    <t>เครื่องดมยาสลบ</t>
  </si>
  <si>
    <t>(ชุดสายดมยาผู้ใหญ่)  (OR)</t>
  </si>
  <si>
    <t>(ชุดสายดมยาเด็กโต)  (OR)</t>
  </si>
  <si>
    <t>เครื่องตัดสายเลือด</t>
  </si>
  <si>
    <t>เครื่องผนึกเชื่อมสาย</t>
  </si>
  <si>
    <t>เครื่องตรวจวิเคราะห์ทางห้องแบคทีเรีย</t>
  </si>
  <si>
    <t>เครื่องวัดความขุ่นในปัสสาวะ (เครื่องวัดความขุ่นแบคทีเรีย)</t>
  </si>
  <si>
    <t>เครื่องเขย่าเลือด และชั่งน้ำหนัก</t>
  </si>
  <si>
    <t>เสื้อตะกั่วพร้อมที่กำบังไทรอยด์</t>
  </si>
  <si>
    <t>thyroid shield  (X-Ray)</t>
  </si>
  <si>
    <t>thyroid shield  (OR)</t>
  </si>
  <si>
    <t>ฉากตะกั่วกันรังสี</t>
  </si>
  <si>
    <t>ฉากตะกั่วมีล้อ  (X-Ray)</t>
  </si>
  <si>
    <t>เครื่องกำเนิดไฟฟ้า</t>
  </si>
  <si>
    <t>เครื่องสำรองไฟในเครื่อง X-ray (Flu)  (OR)</t>
  </si>
  <si>
    <t>รถเข็นอาหาร</t>
  </si>
  <si>
    <t>รถเข็นอาหารสำหรับแจกอาหารผู้ป่วย</t>
  </si>
  <si>
    <t>เครื่องระงับความเจ็บปวดด้วยตัวผู้ป่วยเอง</t>
  </si>
  <si>
    <t>เครื่องให้ยาระงับปวด หลังผ่าตัด PCA  (OR)</t>
  </si>
  <si>
    <t>แผ่นวัดสายตา</t>
  </si>
  <si>
    <t>กล่องไฟวัดสายตา ระยะ 6 เมตร (ศูนย์แพทย์ฯ)</t>
  </si>
  <si>
    <t>เครื่องวัดอุณหภูมิร่างกายแบบไม่ต้องสัมผัสผิวหนัง</t>
  </si>
  <si>
    <t>Thermoscan/ที่วัดอุณหภูมิ  (W1)</t>
  </si>
  <si>
    <t>ตู้เก็บยาผู้ป่วย (ห้องยา)</t>
  </si>
  <si>
    <t>รถเข็นนอนที่สามารถสอนฟิมล์ X-ray ได้  (ER)</t>
  </si>
  <si>
    <t>เครื่องดูดเสมหะ</t>
  </si>
  <si>
    <t>เครื่องดูดเสมหะ (suction pipeline)  (ICU)</t>
  </si>
  <si>
    <t>เครื่องมือใช้ในการใส่ท่อหายใจ</t>
  </si>
  <si>
    <t>ชุด Laryngoscope  (OR)</t>
  </si>
  <si>
    <t>คีมขบกระดูก</t>
  </si>
  <si>
    <t>ที่ขบกระดูก  (Ronger Bone hipping)  (OR)</t>
  </si>
  <si>
    <t>แผ่นกริด</t>
  </si>
  <si>
    <t>แผ่นกริด ขนาด 10*12  (X-Ray)</t>
  </si>
  <si>
    <t>แผ่นกริด ขนาด 14*17  (X-Ray)</t>
  </si>
  <si>
    <t>เสื้อตะกั่ว</t>
  </si>
  <si>
    <t>(OR)</t>
  </si>
  <si>
    <t>(x-ray)</t>
  </si>
  <si>
    <t>รพ.สต.ชัยบาดาลยุคใหม่ หมู่ที่ 02 ตำบลชัยบาดาล</t>
  </si>
  <si>
    <t>15269</t>
  </si>
  <si>
    <t>เครื่องชั่งน้ำหนักแบบดิจิตอลพร้อมคำนวน BMI พร้อมที่วัดส่วนสูง</t>
  </si>
  <si>
    <t>กล่องไฟวัดสายตา ระยะ 6 เมตร</t>
  </si>
  <si>
    <t>รพ.สต.ชัยบาดาล หมู่ที่ 04 ตำบลชัยบาดาล</t>
  </si>
  <si>
    <t>01481</t>
  </si>
  <si>
    <t xml:space="preserve">ตู้ไฟสำหรับทดสอบสายตา </t>
  </si>
  <si>
    <t>ที่นอนลมป้องกันแผลกดทับ</t>
  </si>
  <si>
    <t>ที่นอนลมป้องกันแผลกดทับแบบลอน</t>
  </si>
  <si>
    <t>เครื่องวัดความดัน BP อัตโนมัติแบบมีล้อลากได้ แบบ Digital</t>
  </si>
  <si>
    <t>รพ.สต.ชัยนารายณ์ หมู่ที่ 03 ตำบลชัยนารายณ์</t>
  </si>
  <si>
    <t>01482</t>
  </si>
  <si>
    <t>เครื่องชั่งน้ำหนักระบบคานสมดุลย์</t>
  </si>
  <si>
    <t>รพ.สต.ศิลาทิพย์ หมู่ที่ 02 ตำบลศิลาทิพย์</t>
  </si>
  <si>
    <t>01483</t>
  </si>
  <si>
    <t>เครื่องฉายแสงอุดฟัน</t>
  </si>
  <si>
    <t>เครื่องฉายแสงฟัน</t>
  </si>
  <si>
    <t>เครื่องซีลมือกด ขนาด 8 นิ้ว รอยซีล 10 มม.</t>
  </si>
  <si>
    <t>รพ.สต.บ้านซับไทร หมู่ที่ 06 ตำบลศิลาทิพย์</t>
  </si>
  <si>
    <t>01484</t>
  </si>
  <si>
    <t>รพ.สต.ห้วยหิน หมู่ที่ 02 ตำบลห้วยหิน</t>
  </si>
  <si>
    <t>01485</t>
  </si>
  <si>
    <t>รพ.สต.ม่วงค่อม หมู่ที่ 06 ตำบลม่วงค่อม</t>
  </si>
  <si>
    <t>01486</t>
  </si>
  <si>
    <t>รถเข็นอุปกรณ์ช่วยชีวิตฉุกเฉินทำด้วยสเตนเลส stainless Emergency Carringe</t>
  </si>
  <si>
    <t>โคมไฟส่องตรวจและผ่าตัดเล็ก</t>
  </si>
  <si>
    <t>รพ.สต.บัวชุม หมู่ที่ 01 ตำบลบัวชุม</t>
  </si>
  <si>
    <t>01487</t>
  </si>
  <si>
    <t>เครื่องชั่งน้ำหนักทารก</t>
  </si>
  <si>
    <t>เตียงตรวจโรคปรับระดับไม่ได้</t>
  </si>
  <si>
    <t>เตียงตรวจโรค ปรับระดับไม่ได้ พร้อมม้าขึ้นเตียง</t>
  </si>
  <si>
    <t>รพ.สต.บ้านเขาสมโภชน์ หมู่ที่ 07 ตำบลบัวชุม</t>
  </si>
  <si>
    <t>01488</t>
  </si>
  <si>
    <t>ชุดพ่นยา</t>
  </si>
  <si>
    <t>เครื่องผลิตออกซิเจน ขนาด 3 ลิตร</t>
  </si>
  <si>
    <t>เตียงวัดความยาวเด็ก</t>
  </si>
  <si>
    <t>ตะแกรงทำแผล</t>
  </si>
  <si>
    <t>ตะแกรงล้างแผลสแตนเลส</t>
  </si>
  <si>
    <t>รพ.สต.ท่าดินดำ หมู่ที่ 01 ตำบลท่าดินดำ</t>
  </si>
  <si>
    <t>01489</t>
  </si>
  <si>
    <t>(ใส่อุปกรณ์เครื่องมือแพทย์พร้อมเคลื่อนย้ายได้)</t>
  </si>
  <si>
    <t>รพ.สต.มะกอกหวาน หมู่ที่ 02 ตำบลมะกอกหวาน</t>
  </si>
  <si>
    <t>01490</t>
  </si>
  <si>
    <t>รพ.สต.ซับตะเคียน หมู่ที่ 05 ตำบลซับตะเคียน</t>
  </si>
  <si>
    <t>01491</t>
  </si>
  <si>
    <t>เตียงตรวจภายในไฟฟ้า</t>
  </si>
  <si>
    <t>เตียงตรวจภายในแบบปรับระดับได้ สเตนเลส</t>
  </si>
  <si>
    <t>รพ.สต.นาโสม หมู่ที่ 01 ตำบลนาโสม</t>
  </si>
  <si>
    <t>01492</t>
  </si>
  <si>
    <t>เสาให้น้ำเกลือทำด้วยสแตนเลส</t>
  </si>
  <si>
    <t>เสาให้น้ำเกลือทำด้วยสแตนเลส แบบมีขาตั้ง</t>
  </si>
  <si>
    <t>รพ.สต.หนองยายโต๊ะ หมู่ที่ 02 ตำบลหนองยายโต๊ะ</t>
  </si>
  <si>
    <t>01493</t>
  </si>
  <si>
    <t>รพ.สต.เกาะรัง หมู่ที่ 01 ตำบลเกาะรัง</t>
  </si>
  <si>
    <t>01494</t>
  </si>
  <si>
    <t>รพ.สต.ท่ามะนาว หมู่ที่ 01 ตำบลท่ามะนาว</t>
  </si>
  <si>
    <t>01495</t>
  </si>
  <si>
    <t>เครื่องนึ่ง</t>
  </si>
  <si>
    <t>เครื่องนึ่ง auto cave แบบไฟฟ้า</t>
  </si>
  <si>
    <t>รพ.สต.นิคมลำนารายณ์ หมู่ที่ 03 ตำบลนิคมลำนารายณ์</t>
  </si>
  <si>
    <t>01496</t>
  </si>
  <si>
    <t>รพ.สต.บ้านใหม่สามัคคี หมู่ที่ 04 ตำบลบ้านใหม่สามัคคี</t>
  </si>
  <si>
    <t>01497</t>
  </si>
  <si>
    <t>เครื่องชั่งน้ำหนักเด็กดิจิตอล20 รุ่น ACS-20</t>
  </si>
  <si>
    <t>โคมไฟผ่าตัดชนิดเคลื่อนที่ได้ มีหลอดไฟ 1 ดวง</t>
  </si>
  <si>
    <t>โคมไฟผ่าตัดเล็ก ขนาดดวงไฟ 80 วัตต์ เส้นผ่าศูนย์กลาง 6 นิ้ว หลอด LED</t>
  </si>
  <si>
    <t>รพ.สต.เขาแหลม หมู่ที่ 05 ตำบลเขาแหลม</t>
  </si>
  <si>
    <t>01498</t>
  </si>
  <si>
    <t xml:space="preserve">                                                                     รายการจัดซื้อวัสดุ,ครุภัณฑ์การแพทย์ งบค่าเสื่อมระดับ CUP 90% ประจำปี 2560</t>
  </si>
  <si>
    <t>นางสาวอุชุกร  วิเทียนเทียบ</t>
  </si>
  <si>
    <t xml:space="preserve">                                                                        รายงาน ณ ประจำเดือน กุมภาพันธ์ 2559</t>
  </si>
  <si>
    <t>ผู้รับผิดชอบ</t>
  </si>
  <si>
    <t>ลำดับ</t>
  </si>
  <si>
    <t>สถานบริการ คู่สัญญาหลัก</t>
  </si>
  <si>
    <t>รหัสสถาน
บริการที่รับ</t>
  </si>
  <si>
    <t>หน่วยงาน</t>
  </si>
  <si>
    <t>จำนวน</t>
  </si>
  <si>
    <t>ราคาต่อ
หน่วย(บาท)</t>
  </si>
  <si>
    <t>รวมวงเงิน
(บาท)</t>
  </si>
  <si>
    <t>จัดซื้อโดยวิธี</t>
  </si>
  <si>
    <t>ขั้นตอน</t>
  </si>
  <si>
    <t>วงเงินที่จัดซื้อ</t>
  </si>
  <si>
    <t>คงเหลือ</t>
  </si>
  <si>
    <t xml:space="preserve">บริษัทฯ </t>
  </si>
  <si>
    <t>สัญญาเลขที่</t>
  </si>
  <si>
    <t>กำหนดส่งมอบของ</t>
  </si>
  <si>
    <t>ดำเนินงาน</t>
  </si>
  <si>
    <t>PCT ENT
(นพ.ก้องเกียรติ )</t>
  </si>
  <si>
    <t>กล้องจุลทรรศน์ผ่าตัด หูคอจมูก พร้อมระบบโฟกัสด้วยไฟฟ้ากล้องผู้ช่วยและล็อคหัวกล้องด้วยไฟฟ้า</t>
  </si>
  <si>
    <t>e-bidding</t>
  </si>
  <si>
    <t>อายุกรรม</t>
  </si>
  <si>
    <t>เครื่องตรวจอวัยวะภายในด้วยคลื่นความถี่สูง ชนิดไฮเอ็น 2 หัวตรวจ</t>
  </si>
  <si>
    <t>สอบราคา</t>
  </si>
  <si>
    <t>รอส่งมอบ</t>
  </si>
  <si>
    <t>บ.ไอดีเอสฯ</t>
  </si>
  <si>
    <t>81/2560 ลว. 16 ก.พ. 60</t>
  </si>
  <si>
    <t>งานรังสี</t>
  </si>
  <si>
    <t>เครื่องตรวจอวัยวะภายในด้วยคลื่นเสียงความถี่สูง  4 หัวตรวจ</t>
  </si>
  <si>
    <t xml:space="preserve">บ.บีเจซี เฮลท์แคร์ </t>
  </si>
  <si>
    <t>79/2560 ลว. 9 ก.พ. 60</t>
  </si>
  <si>
    <t>ห้องผ่าตัด</t>
  </si>
  <si>
    <t>ชุดเครื่องมือเจาะตัดกระโหลกความเร็วสูงด้วยไฟฟ้า</t>
  </si>
  <si>
    <t>บ.ฟิวเจอร์เมดิคอลฯ</t>
  </si>
  <si>
    <t>74/2560 ลว.27 ม.ค. 60</t>
  </si>
  <si>
    <t>เครื่องรัดห้ามเลือดชนิดไฟฟ้า</t>
  </si>
  <si>
    <t>แต่งตั้งคกก.กำหนดสเปก</t>
  </si>
  <si>
    <t>PCT กุมารเวชกรรม</t>
  </si>
  <si>
    <t>เครื่องช่วยหายใจความถี่สูงชนิดซับซ้อนสำหรับทารกแรกเกิด</t>
  </si>
  <si>
    <t>ตู้ควบคุมอุณหภูมิ(Incubator)สำหรับทารกแรกเกิด</t>
  </si>
  <si>
    <t>ทันตกรรม</t>
  </si>
  <si>
    <t>เครื่องเอกซเรย์จัดฟัน</t>
  </si>
  <si>
    <t>ระหว่างกำหนดสเปก</t>
  </si>
  <si>
    <t>เปิดซอง 29 มี.ค. 60</t>
  </si>
  <si>
    <t>เครื่องอุดปลายรากฟัน</t>
  </si>
  <si>
    <t>กายภาพบำบัด</t>
  </si>
  <si>
    <t>เครื่องดึงคอและหลัง</t>
  </si>
  <si>
    <t>ตกลงราคา</t>
  </si>
  <si>
    <t>ส่งมอบของแล้ว</t>
  </si>
  <si>
    <t>บริษัท เพียว เมดิคอล พลัส จำกัด</t>
  </si>
  <si>
    <t>80/02560 ลว. 10 ก.พ. 60</t>
  </si>
  <si>
    <t>PCT จักษุ</t>
  </si>
  <si>
    <t>เครื่องถ่ายภาพจอประสาทตา(Fundus camera)</t>
  </si>
  <si>
    <t>บ.ฮอลลีวู้ดฯ</t>
  </si>
  <si>
    <t>89 /2560 ลว. 3 มี.ค.60</t>
  </si>
  <si>
    <t>PCT ศัลยกรรม</t>
  </si>
  <si>
    <t>เครื่องตรวจคลื่นไฟฟ้าหัวใจ 12 ลีค พร้อมระบบประมวลผลขนาดกรดาษบันทึกแบบ Thermal ไม่น้อยกว่า A4</t>
  </si>
  <si>
    <t>บ.เซนต์ เมดิคอล</t>
  </si>
  <si>
    <t>73/2560 ลว. 24 ม.ค. 60</t>
  </si>
  <si>
    <t>PCTกุมารฯ 
เด็ก=1
NICU = 2</t>
  </si>
  <si>
    <t>เครื่องควบคุมการให้สารละลายชนิดกระบอกฉีดยา(Syring pump)</t>
  </si>
  <si>
    <t>บ.ดีเคเอสเอชฯ</t>
  </si>
  <si>
    <t>PO-6001/0003 ลว. 4 ม.ค. 60</t>
  </si>
  <si>
    <t>PCTกุมารฯ(NICU)</t>
  </si>
  <si>
    <t>เครื่องควบคุมการให้สารละลายชนิดกระบอกฉีดยาขนาดเล็ก(Syring pump Diver)</t>
  </si>
  <si>
    <t>บ.อุดม เมดิคอลฯ</t>
  </si>
  <si>
    <t>PO-6001/0004</t>
  </si>
  <si>
    <t>PCTกุมารฯ(เด็ก)</t>
  </si>
  <si>
    <t>ชุดเครื่องช่วยหายใจชนิดมือบีบ แบบซิลิโคลน ขนาดกลาง</t>
  </si>
  <si>
    <t>PO-6001/0006</t>
  </si>
  <si>
    <t>ชุดเครื่องช่วยหายใจชนิดมือบีบแบบซิลิโคลน เด็ก ขนาด 250 ซีซี</t>
  </si>
  <si>
    <t>PO-5912/0263</t>
  </si>
  <si>
    <t>เครื่องวัดความอิ่มตัวของออกซิเจนในเลือดชนิดพกพา</t>
  </si>
  <si>
    <t>หจก. เอโอ เมดิคอล</t>
  </si>
  <si>
    <t>เครื่องผสมอากาศกับออกซิเจนชนิดการไหลแบบต่ำ(o2 blender)</t>
  </si>
  <si>
    <t>บ.เกจเวย์</t>
  </si>
  <si>
    <t>PO-6001/0007</t>
  </si>
  <si>
    <t xml:space="preserve">ชุดพ่นยาพร้อมอุปกรณ์ชนิดMicropump </t>
  </si>
  <si>
    <t>บ.มาเคท์ (ไทยแลนด์)</t>
  </si>
  <si>
    <t>PO-6001/0008</t>
  </si>
  <si>
    <t>PCTกุมารฯ
เด็ก =1
ICUศัลยกรรม = 1</t>
  </si>
  <si>
    <t xml:space="preserve">เครื่องวัดปริมาตรการหายใจเข้า-ออกของผู้ป่วยและวัดแรงดันในเครื่องช่วยหายใจ </t>
  </si>
  <si>
    <t>71/2560 ลว.24 ม.ค. 60</t>
  </si>
  <si>
    <t>เครื่องวัดแรงดันของการหายใจเข้า-ออก(Pressure gage)</t>
  </si>
  <si>
    <t>เครื่องวัดความถ่วงจำเพาะปัสสาวะ</t>
  </si>
  <si>
    <t>วิสัญญี</t>
  </si>
  <si>
    <t>เครื่องติดตามระดับออกซิเจนในร่างกายแบบพกพา</t>
  </si>
  <si>
    <t>po-6002/0108 ลว. 8 ก.พ. 60</t>
  </si>
  <si>
    <t>เครื่องมือตรวจกล่องเสียง(Laryngoscope Blade ตรง No.0,1,2 / โค้ง No 1,2,3,4)</t>
  </si>
  <si>
    <t>บ.อินเตอร์ เมดิคอล</t>
  </si>
  <si>
    <t>92/2560 ลว. 10 มี.ค. 60</t>
  </si>
  <si>
    <t>เครื่องมือตรวจกล่องเสียง แบบกระดกปลายได้ (Mccoy Laryngoscope)</t>
  </si>
  <si>
    <t>ศัลยกรรมกระดูก</t>
  </si>
  <si>
    <t>เครื่องประคบเย็นแบบมอเตอร์</t>
  </si>
  <si>
    <t>PO-6002/0016 ลว.2 ก.พ. 60</t>
  </si>
  <si>
    <t>ICU Neuro &amp;Trauma =2
ศัลยกรรมชาย3</t>
  </si>
  <si>
    <t>เครื่องดูดของเหลวในกระเพาะอาหารชนิดปรับแรงดันได้</t>
  </si>
  <si>
    <t>เครื่องฉายแสง</t>
  </si>
  <si>
    <t>บ.ดับบลิว แอนด์ เอช เทค จำกัด</t>
  </si>
  <si>
    <t>ศูนย์เครื่องมือแพทย์</t>
  </si>
  <si>
    <t>เครื่องควบคุมการให้สารน้ำทางหลอดเลือดดำชนิด 1 สาย</t>
  </si>
  <si>
    <t xml:space="preserve">                                                                                                                                                  </t>
  </si>
  <si>
    <t>เครื่องวัดออกซิเจนในเลือดอัตโนมัติชนิดพกพา</t>
  </si>
  <si>
    <t>ปรับปรุงพื้นที่และต่อเติมห้องบริการรักษาพยาบาลประชาชนบริเวณหน้าอาคาร,หลังอาคาร</t>
  </si>
  <si>
    <t>ต่อเติมอาคารบริการรักษาพยาบาล</t>
  </si>
  <si>
    <t>ปรับปรุงพื้นที่รอบอาคาร บริเวณบันได ห้องเก็บของ</t>
  </si>
  <si>
    <t>รวม</t>
  </si>
  <si>
    <t xml:space="preserve">                                                                     รายการจัดซื้อวัสดุ,ครุภัณฑ์การแพทย์ งบค่าเสื่อมระดับ CUP 10% ประจำปี 2560</t>
  </si>
  <si>
    <t>เครื่องปั่นแยกส่วนประกอบของเลือดพร้อมระบบควบคุมอุณหภูมิ ขนาด 6 หัว ปั่นได้ 12 ถุง</t>
  </si>
  <si>
    <t>กำหนดสเปก</t>
  </si>
  <si>
    <t>ส่องกล้อง</t>
  </si>
  <si>
    <t>กล้องส่องตรวจลำไส้ใหญ่ไฮเอ็นสำหรับเด็ก</t>
  </si>
  <si>
    <t>หน่วยงานยังไม่ส่งบันทึกขออนุมัติซื้อ พี่จูรอพี่เพ็ญกับมาจากไปเรียนก่อน</t>
  </si>
  <si>
    <t>ชุดเครื่องมือประกอบเตียงตรึงกระโหลกศีรษะ (May field)</t>
  </si>
  <si>
    <t>หน่วยงานทดลองใช้อยู่ ยังไม่เลือก</t>
  </si>
  <si>
    <t>รพ.ท่าหลวง</t>
  </si>
  <si>
    <t>เครื่องอัลตร้าซาวด์</t>
  </si>
  <si>
    <t>ตู้ดูดเชื้อและกรองเชื้อโรค</t>
  </si>
  <si>
    <t>เครื่องกระตุ้นไฟฟ้าแบบพกพา</t>
  </si>
  <si>
    <t>เครื่องตรวจหูตาคอจมูก</t>
  </si>
  <si>
    <t>เครื่องวัดความดันอัตโนมัติ</t>
  </si>
  <si>
    <t xml:space="preserve">เตียง 3 ไก </t>
  </si>
  <si>
    <t xml:space="preserve">ตู้ข้างเตียง </t>
  </si>
  <si>
    <t>รถเข็นนั่งสแตนเลสพับได้</t>
  </si>
  <si>
    <t>เครื่องปั้มนม</t>
  </si>
  <si>
    <t>เครื่องวัดความดันแบบปรอท</t>
  </si>
  <si>
    <t>เครื่องฟังหัวใจเด็กทารกในครรภ์</t>
  </si>
  <si>
    <t>ที่ส่องทวารหนัก</t>
  </si>
  <si>
    <t>ชุดทำคลอด</t>
  </si>
  <si>
    <t>โต๊ะคร่อมเตียง</t>
  </si>
  <si>
    <t>กระดานรองช่วยฟื้นคืนชีพ</t>
  </si>
  <si>
    <t>ชุดเจาะปอด</t>
  </si>
  <si>
    <t>เครื่องมือตรวจภายใน เบอร์ M (speculum)</t>
  </si>
  <si>
    <t>เครื่องนึ่ง ขนาดไม่น้อยกว่า 40 ลิตร</t>
  </si>
  <si>
    <t>เคริ่องปั่นฮีมาโตคริท ชนิด 24 หลอด</t>
  </si>
  <si>
    <t>เครื่องวัดความดันโลหิตอัตโนมัติพร้อมเครื่องวัดความอิ่มตัวของออกซิเจนในเลือด</t>
  </si>
  <si>
    <t>เครื่องอัลตร้าซาวด์แบบพกพา</t>
  </si>
  <si>
    <t>ถังออกซิเจนพร้อมชุดให้ออกซิเจน</t>
  </si>
  <si>
    <t>รายงานการใช้จ่ายเงินค่าบริการทางการแพทย์ที่เบิกจ่ายในลักษณะงบลงทุน(งบค่าเสื่อม)90% ปีงบประมาณ (2553-2560)</t>
  </si>
  <si>
    <t xml:space="preserve">โรงพยาบาล ลำสนธิ </t>
  </si>
  <si>
    <t>เดือน  มีนาคม 2560</t>
  </si>
  <si>
    <t>งบประมาณที่ได้รับการจัดสรร(UC)</t>
  </si>
  <si>
    <t>จัดทำ Spec.</t>
  </si>
  <si>
    <t>รพ.ลำสนธิ</t>
  </si>
  <si>
    <t>ยูนิตทันตกรรม (1 ชุด)</t>
  </si>
  <si>
    <t>เครื่องฉายแสงวัสดุอุดฟัน (1 เครื่อง)</t>
  </si>
  <si>
    <t>รถเข็นใส่อุปกรณ์การแพทย์ (5 คัน)</t>
  </si>
  <si>
    <t>เครื่องตรวจการได้ยิน (1 เครื่อง)</t>
  </si>
  <si>
    <t>เครื่องวัดออกซิเจนปลายนิ้ว (1 เครื่อง)</t>
  </si>
  <si>
    <t>เครื่องกระตุกไฟฟ้าหัวใจชนิดอัตโนมัติ      (1 เครื่อง)</t>
  </si>
  <si>
    <t>เครื่องฟังเสียงหัวใจทารกในครรภ์             (1 เครื่อง)</t>
  </si>
  <si>
    <t>โคมไฟส่องแผล (1 ชุด)</t>
  </si>
  <si>
    <t>ชุดตรวจหู ตา คอ จมูก (1 ชุด)</t>
  </si>
  <si>
    <t>แผ่นรองช่วยชีวิตผู้ป่วย (CPR board)        (1 แผ่น)</t>
  </si>
  <si>
    <t>เครื่องติดตามการทำงานของหัวใจและสัญญาณชีพ (1 เครื่อง)</t>
  </si>
  <si>
    <t>กล้องจุลทรรศน์ ชนิด 2 ตา งานวิจัย        (1 เครื่อง)</t>
  </si>
  <si>
    <t>รถเข็นสแตนเลส 1 ลิ้นชัก (1 คัน)</t>
  </si>
  <si>
    <t>หม้อแช่พาราฟิน ขนาด 6.7 ลิตร (1 ชุด)</t>
  </si>
  <si>
    <t>ตู้วัดสายตา VA  (1 ชุด)</t>
  </si>
  <si>
    <t>เสื้อป้องกันรังสีครึ่งตัว (1 ตัว)</t>
  </si>
  <si>
    <t>รพสต.กุดตาเพชร</t>
  </si>
  <si>
    <t>เครื่องนึ่งฆ่าเชื้อขนาด 40 ลิตร (1 เครื่อง)</t>
  </si>
  <si>
    <t>รถเข็นผ้าเปื้อน (1 คัน)</t>
  </si>
  <si>
    <t>หัวขูดหินปูน (2 ชุด)</t>
  </si>
  <si>
    <t>เครื่องพ่นละอองยาขยายหลอดลม           (1 เครื่อง)</t>
  </si>
  <si>
    <t>รพสต.เขารวก</t>
  </si>
  <si>
    <t>หม้อต้มเครื่องมือแพทย์ (1 ชุด)</t>
  </si>
  <si>
    <t>เครื่องซีลระบบอัตโนมัติเท้าเหยียบ           (1 เครื่อง)</t>
  </si>
  <si>
    <t>ก่อสร้าง</t>
  </si>
  <si>
    <t>ปรับปรุงอาคาร รพ.สต.เขารวก (1 งาน)</t>
  </si>
  <si>
    <t>รพสต.ซับสมบูรณ์</t>
  </si>
  <si>
    <t>โคมไฟส่องตรวจภายใน (1 ชุด)</t>
  </si>
  <si>
    <t>เครื่องวัดความดันโลหิตแบบมีล้อหมุนเคลื่อนที่ได้  (2 เครื่อง)</t>
  </si>
  <si>
    <t>รพ.สต.เขาน้อย</t>
  </si>
  <si>
    <t>หม้อต้มเครื่องมือ (1 ชุด)</t>
  </si>
  <si>
    <t>โคมไฟผ่าตัดเล็ก (1 ชุด)</t>
  </si>
  <si>
    <t>เตียงตรวจภายในแบบปรับระดับได้    สแตนเลส (1 เตียง)</t>
  </si>
  <si>
    <t>รพสต.บ้านวังทอง</t>
  </si>
  <si>
    <t>รถเข็นทำแผล (1 คัน)</t>
  </si>
  <si>
    <t>ชุดทันตกรรมเคลื่อนที่พร้อมเก้าอี้สนามและโคมไฟ (1 ชุด)</t>
  </si>
  <si>
    <t>เครื่องซิลซองพลาสติก เพื่อนึ่งปราศจากเชื้อ  (1 เครื่อง)</t>
  </si>
  <si>
    <t>เครื่องขูดหินน้ำลายไฟฟ้า P10 พร้อมหัวขูด P10 (1 ชุด)</t>
  </si>
  <si>
    <t>ด้ามกรอช้า Air Micromotor ครบเซ็ต         (1 ชุด)</t>
  </si>
  <si>
    <t>ด้ามกรอ Airotor handpiece hight torqur มีไฟ  ( 1 ชุด)</t>
  </si>
  <si>
    <t>รพสต.บ้านหินลาว</t>
  </si>
  <si>
    <t>เครื่องขูดหินน้ำลายไฟฟ้า (1 เครื่อง)</t>
  </si>
  <si>
    <t xml:space="preserve">หัวขูดหินน้ำลายไฟฟ้า (4 ชุด) </t>
  </si>
  <si>
    <t>ชุดอุดฟัน (3 ชุด)</t>
  </si>
  <si>
    <t>1.Dycal carrier</t>
  </si>
  <si>
    <t xml:space="preserve"> 2.Spoon Excavator  </t>
  </si>
  <si>
    <t>3.Plastic INSTRUMENT  180 บาท  180 บาท 5 ชิ้น 500 บาท รวม 1,580 บาท</t>
  </si>
  <si>
    <t>4.Amalgam Plugger</t>
  </si>
  <si>
    <t xml:space="preserve">5.Ball Burnisher </t>
  </si>
  <si>
    <t>6.Amalgam Carver</t>
  </si>
  <si>
    <t xml:space="preserve">7.ชุดตรวจฟัน </t>
  </si>
  <si>
    <t>ชุดถอนฟัน 1.ชุด   ประกอบด้วย (3 ชุด)</t>
  </si>
  <si>
    <t xml:space="preserve">    1.ตรวจฟัน 5 ชิ้น  </t>
  </si>
  <si>
    <t xml:space="preserve">    2.คีมถอนฟัน </t>
  </si>
  <si>
    <t xml:space="preserve">    3.Elevator  6,600 บาท</t>
  </si>
  <si>
    <t xml:space="preserve">    4.Syringe</t>
  </si>
  <si>
    <t>รพสต.ลำสนธิ</t>
  </si>
  <si>
    <t>เครื่องวัดความดัน  ตั้งโต๊ะ   ชนิด มือบีบ      (2 เครื่อง)</t>
  </si>
  <si>
    <t>ชุดอุดฟัน 1ชุดประกอบด้วย   (5 ชุด)</t>
  </si>
  <si>
    <t>ด้ามขูดหินน้ำลาย  (1 ชุด)</t>
  </si>
  <si>
    <t>หัวขูดหินน้ำลาย ( 5 ชุด)</t>
  </si>
  <si>
    <t>หัวกรอ AIROTOR แบบมีไฟ (1 ชุด)</t>
  </si>
  <si>
    <t>รายงานการใช้จ่ายเงินค่าบริการทางการแพทย์ที่เบิกจ่ายในลักษณะงบลงทุน(งบค่าเสื่อม)10% ปีงบประมาณ (2553-2560)</t>
  </si>
  <si>
    <t>เตียงรับบริจาคโลหิตแบบ เคลื่อนที่ (2 ชุด)</t>
  </si>
  <si>
    <t>รวมทั้งสิ้น</t>
  </si>
  <si>
    <t xml:space="preserve"> เครื่องผลิตออกซิเจนขนาด 5 ลิตร (1 เครื่อง)</t>
  </si>
  <si>
    <t>จำนวนเงิน</t>
  </si>
  <si>
    <t>ราคา</t>
  </si>
  <si>
    <t>รวมทั้งสิ้น ปี2560</t>
  </si>
  <si>
    <t>ปี 2555</t>
  </si>
  <si>
    <t>รพ.พระนารายณ์มหาราช</t>
  </si>
  <si>
    <t>รพ.บ้านหมี่</t>
  </si>
  <si>
    <t>รพ.พัฒนานิคม</t>
  </si>
  <si>
    <t>รพ.โคกสำโรง</t>
  </si>
  <si>
    <t>แผนงบค่าบริการทางการแพทย์ที่เบิกจ่ายในลักษณะงบลงทุน ค่าเสื่อม  ปี 2560  (10%)</t>
  </si>
  <si>
    <t xml:space="preserve"> จังหวัดลพบุรี</t>
  </si>
  <si>
    <t>รหัสหน่วยบริการ</t>
  </si>
  <si>
    <t>ชื่อหน่วย
บริการ</t>
  </si>
  <si>
    <t>ชื่อโรงพยาบาล
(แม่ข่าย)</t>
  </si>
  <si>
    <t>ปีงบ
ประมาณ</t>
  </si>
  <si>
    <t>กลุ่ม</t>
  </si>
  <si>
    <t>กลุ่มย่อย</t>
  </si>
  <si>
    <t>หมวด</t>
  </si>
  <si>
    <t xml:space="preserve"> แหล่งงบประมาณที่ได้รับการจัดสรร (สมทบ)</t>
  </si>
  <si>
    <t>รวมงบประมาณทั้งหมด
(UC และ สมทบ)
 (บาท)</t>
  </si>
  <si>
    <t>เหตุผล คำชี้แจง</t>
  </si>
  <si>
    <t>ราคาต่อหน่วย</t>
  </si>
  <si>
    <t xml:space="preserve">  งบลงทุน
ส่วนกลาง
(ระดับ
ประเทศ)
 (บาท)</t>
  </si>
  <si>
    <t xml:space="preserve"> งบลงทุน
ระดับเขต
 (บาท)</t>
  </si>
  <si>
    <t>งบลงทุน
ระดับ
จังหวัด 
(บาท)</t>
  </si>
  <si>
    <t>งบลงทุนระดับหน่วยบริการ (บาท)</t>
  </si>
  <si>
    <t>รวมงบประมาณ UC ที่จัดสรร (บาท)</t>
  </si>
  <si>
    <t>เงินงบประมาณ 
(บาท)</t>
  </si>
  <si>
    <t>ท้องถิ่น (บาท)</t>
  </si>
  <si>
    <t>เงินบริจาค (บาท)</t>
  </si>
  <si>
    <t>เงินบำรุง (บาท)</t>
  </si>
  <si>
    <t>อื่นๆ บาท</t>
  </si>
  <si>
    <t>รวมงบประมาณสมทบ ที่จัดสรร (บาท)</t>
  </si>
  <si>
    <t>ครุภัณฑ์การแพทย์</t>
  </si>
  <si>
    <t>Clinical Laboratory</t>
  </si>
  <si>
    <t>Centrifuge</t>
  </si>
  <si>
    <t>เครื่องเดิมจัดซื้อมาตั้งแต่ปี 2545 ปัจจุบันมีปัญหาเรื่องความสมดุลในเวลาปั่นเลือด รหัสครุภัณฑ์ 6515-043-0002-02/45</t>
  </si>
  <si>
    <t>Gastroenterology</t>
  </si>
  <si>
    <t>Other</t>
  </si>
  <si>
    <t>ของเดิมที่ซื้อมาปี 2551 ชำรุดแล้ว 2 ครั้งส่งซ่อมแล้วแต่ยังใช้การได้ไม่ดีจึงขอทดแทนเครื่องเดิมเพื่อส่องกล้องในกรณีที่ผู้ป่วยเป็นเนื้องอกขวางลำไส้กล้องเดิมมีขนาดใหญ่กล้องไม่สามารถผ่านเข้าได้จึงขอทดแทนของเดิมซึ่งกล้องมีขนาดเล็กและสามารถส่องเข้าไปดูเนื้องอกได้ รหัส ครุภัณฑ์ 6515-074-3005-02/51</t>
  </si>
  <si>
    <t>Ophthalmology</t>
  </si>
  <si>
    <t>Special</t>
  </si>
  <si>
    <t>ชุดเครื่องมือประกอบเตียงตรึงกระโหลกศีรษะ
(May field)</t>
  </si>
  <si>
    <t>ทดแทนเครื่องเดิมมีชุดเดียวซื้อมาตั้งแต่ปี 2545 ปัจจุบันใช้งานได้ไม่ดีเนื่องจากไม่สามารถฟิตศีรษะคนไข้ได้อยู่รหัสครุภัณฑ์ 6515-072002301/45</t>
  </si>
  <si>
    <t>เครื่องถ่ายภาพจอประสาทตา</t>
  </si>
  <si>
    <t>เพื่อทดแทนของเดิมที่ใช้งานมานาน</t>
  </si>
  <si>
    <t>Health Facility</t>
  </si>
  <si>
    <t xml:space="preserve">Bed </t>
  </si>
  <si>
    <t>1 ชุด</t>
  </si>
  <si>
    <t>ทดแทนของเดิมที่ชำรุด</t>
  </si>
  <si>
    <t>2 ชุด</t>
  </si>
  <si>
    <t>เครื่องเขย่าเลือดและชั่งน้ำหนัก</t>
  </si>
  <si>
    <t>ทดแทนของเดิมที่ใช้งานมานาน</t>
  </si>
  <si>
    <t>รวมเป็นเงิน</t>
  </si>
  <si>
    <t>งบประมาณที่ได้รับจัดสรรทั้งสิ้น</t>
  </si>
  <si>
    <t>รพ.พระนารายณ์ฯ</t>
  </si>
  <si>
    <t>เดือน....มีนาคม 2560......</t>
  </si>
  <si>
    <t>ปี2559</t>
  </si>
  <si>
    <t>ปี 2558</t>
  </si>
  <si>
    <t>ปี2553-2555</t>
  </si>
  <si>
    <t>ปี2558</t>
  </si>
  <si>
    <t>ปีงบประมาณ</t>
  </si>
  <si>
    <t>เงินเหลือจ่ายปี2559</t>
  </si>
  <si>
    <t xml:space="preserve">รั้วกำแพงกันน้ำ </t>
  </si>
  <si>
    <t>งบค่าเสื่อมที่กำลังดำเนินการ/มีเงินเหลือจ่าย ตั้งแต่ปี 2553-25559  ณ วันที่ 27 กุมภาพันธ์ 2560</t>
  </si>
  <si>
    <t>ปี 2556</t>
  </si>
  <si>
    <t xml:space="preserve">     ปี2558</t>
  </si>
  <si>
    <t xml:space="preserve">     ปี2559</t>
  </si>
  <si>
    <t>(1.)รพ.สระโบสถ์</t>
  </si>
  <si>
    <t>(1)รพ.พัฒนานิคม</t>
  </si>
  <si>
    <t>(1)รพ.พระนารายณ์มหาราช</t>
  </si>
  <si>
    <t>1.1.OPD  12,681,415.57</t>
  </si>
  <si>
    <t>1.1เครื่องวัดอัลตร้าซาวด์/เครื่องฟังหัวใจทารก 286,000 บาท</t>
  </si>
  <si>
    <t xml:space="preserve"> คำสั่งคณะกก.กำหนดราคากลางแล้วรอปรับแบบ</t>
  </si>
  <si>
    <t>(เงินเหลือจ่าย20%)</t>
  </si>
  <si>
    <t>(เงินเหลือจ่าย90%)รอนำเข้าขออนุมัติ อปสข</t>
  </si>
  <si>
    <t>1.2.(Pipeline/ ตู้อบ 2,605,284.43)</t>
  </si>
  <si>
    <t>(อปสข อนุมัติ ณ 16 ธค59 )</t>
  </si>
  <si>
    <t>(2)รพ.ชัยบาดาล</t>
  </si>
  <si>
    <t>(2)รพ.บ้านหมี่</t>
  </si>
  <si>
    <t>(ส่งมอบแล้ว)</t>
  </si>
  <si>
    <t>(2) รพ.ท่าวุ้ง</t>
  </si>
  <si>
    <t xml:space="preserve"> โคมไฟตรวจภายใน 54,000</t>
  </si>
  <si>
    <t>2.1.แนวกำแพงกันน้ำท่วม</t>
  </si>
  <si>
    <t>อปสข อนุมัติ ณ 16 ธค59</t>
  </si>
  <si>
    <t>(3)รพ.พัฒนานิคม</t>
  </si>
  <si>
    <t>4,040,000 บาท( อปสข อนุมัติ 15 กพ 60)</t>
  </si>
  <si>
    <t>(รอส่งมอบ)</t>
  </si>
  <si>
    <t>"กำลังตรวจสอบสถานที่/คำนวนปริมาณงาน"</t>
  </si>
  <si>
    <t>(5)รพ.สระโบสถ์</t>
  </si>
  <si>
    <t>(3) รพ.บ้านหมี่</t>
  </si>
  <si>
    <t>ผู้รับจ้างคืนเงินค่าปรับงบค่าเสื่อมปี2554</t>
  </si>
  <si>
    <t>4,265,523.54 บาท เป็นงบค่าเสื่อม 3,279,887.54</t>
  </si>
  <si>
    <t>(7)รพ.โคกเจริญ</t>
  </si>
  <si>
    <t>กำลังขออนุมัติ อปสข ใช้งบค่าเสื่อม</t>
  </si>
  <si>
    <t>254514.39(เงินเหลือจ่าย90%)รอนำเข้าขออนุมัติ อปสข</t>
  </si>
  <si>
    <t>อปสข อนุมัติ ณ 16 ธค59 (Syringe Pump70,000)รอเบิก</t>
  </si>
  <si>
    <t>(8)รพ.ลำสนธิ</t>
  </si>
  <si>
    <t>รายงานการใช้จ่ายเงินค่าบริการทางการแพทย์ที่เบิกจ่ายในลักษณะงบลงทุน(งบค่าเสื่อม) ปีงบประมาณ 2553-2559)</t>
  </si>
  <si>
    <t>ปี 2559</t>
  </si>
  <si>
    <t>ปี 2553-55</t>
  </si>
  <si>
    <t>ตู้อบ</t>
  </si>
  <si>
    <t>Pipeline</t>
  </si>
  <si>
    <t>หมายเหตุ</t>
  </si>
  <si>
    <t>อปสข อนุมัติแล้ว</t>
  </si>
  <si>
    <t>เงินเหลือจ่าย 20%</t>
  </si>
  <si>
    <t>เงินเหลือจ่าย 80%</t>
  </si>
  <si>
    <t>เงินเหลือจ่าย 10%</t>
  </si>
  <si>
    <t>ปี2555</t>
  </si>
  <si>
    <t>เงินเหลือจ่าย 90%</t>
  </si>
  <si>
    <t xml:space="preserve"> ณ..30..มีนาคม 2560......</t>
  </si>
  <si>
    <t>รายงานการใช้จ่ายเงินค่าบริการทางการแพทย์ที่เบิกจ่ายในลักษณะงบลงทุน(งบค่าเสื่อม) ปีงบประมาณ 2560 (10%)</t>
  </si>
  <si>
    <t>ร้อยละ</t>
  </si>
  <si>
    <t>10789</t>
  </si>
  <si>
    <t>01457</t>
  </si>
  <si>
    <t>ชุดทำแผล</t>
  </si>
  <si>
    <t>เก้าอี้ทันตกรรมสนาม</t>
  </si>
  <si>
    <t>ถังขยะสแตนเลสแบบเหยียบเปิดฝา มีล้อ</t>
  </si>
  <si>
    <t>เครื่องมือชุดทำคลอดปกติ</t>
  </si>
  <si>
    <t>01458</t>
  </si>
  <si>
    <t>01459</t>
  </si>
  <si>
    <t>01460</t>
  </si>
  <si>
    <t>01461</t>
  </si>
  <si>
    <t>โคมไฟผ่าตัดเล็ก ขนาดไม่น้อยกว่า 60000 ลักซ์ ชนิดตั้งพื้น</t>
  </si>
  <si>
    <t>01462</t>
  </si>
  <si>
    <t>เครื่องมือทันตกรรมเคลื่อนที่พร้อมเก้าอี้สนาม</t>
  </si>
  <si>
    <t>01463</t>
  </si>
  <si>
    <t>01464</t>
  </si>
  <si>
    <t>01465</t>
  </si>
  <si>
    <t>เครื่องฉายแสงวัสดุอุดฟัน</t>
  </si>
  <si>
    <t>รพ.สต.บ้านหนองมะค่า หมู่ที่ 09 ตำบลห้วยขุนราม</t>
  </si>
  <si>
    <t>01466</t>
  </si>
  <si>
    <t>01467</t>
  </si>
  <si>
    <t>เครื่องขยายคลองรากฟัน</t>
  </si>
  <si>
    <t>เครื่องวัดแรงบีบมือ</t>
  </si>
  <si>
    <t>โต๊ะสำหรับบริหารมือ ข้อมือ และแขน</t>
  </si>
  <si>
    <t>เครื่องวัดความดันและออกซิเจนในเลือด</t>
  </si>
  <si>
    <t>เครื่องส่องตรวจทวารหนัก ชนิดแข็ง</t>
  </si>
  <si>
    <t>เครื่องวัดความดันลูกตา</t>
  </si>
  <si>
    <t>ชุดอ่านและแปลงสัญญาณภาพรังสีเอ็กซเรย์เป็นระบบดิจิตอล</t>
  </si>
  <si>
    <t>ชุดป้องกันกระดูกคอเคลื่อน</t>
  </si>
  <si>
    <t>ชุดล็อกศีรษะกับแผ่นกระดานรองหลังผู้ป่วย</t>
  </si>
  <si>
    <t>เครื่องวัดความยาวของรากฟัน</t>
  </si>
  <si>
    <t>ชุดเครื่องช่วยหายใจชนิดมือบีบ (สำหรับผู้ใหญ่) ทำด้วยซิลิโคน</t>
  </si>
  <si>
    <t>ชุดซ้อมเสียง</t>
  </si>
  <si>
    <t>เครื่องคลุกแป้งถุงมือ</t>
  </si>
  <si>
    <t>เครื่องเฝ้าระวังสัญญาณไฟฟ้าหัวใจ สัญญาณความดันโลหิตแบบภายนอกและเปอร์เซ็นต์ ความอิ่มตัวของออกซิเจนในเลือด</t>
  </si>
  <si>
    <t>เครื่องดูดเลือดและน้ำลายแรงสูงชนิดเคลื่อนที่ได้</t>
  </si>
  <si>
    <t>เครื่องปั่นแยกสาร</t>
  </si>
  <si>
    <t>นาฬิกาจับเวลาทางพยาธิ</t>
  </si>
  <si>
    <t>เครื่องรักษาทางกายภาพบำบัดเพื่อการออกกำลัง</t>
  </si>
  <si>
    <t>เครื่องทำลายเชื้อโรค/จุลินทรีย์</t>
  </si>
  <si>
    <t>เครื่องให้ความอุ่นแก่ทารกแรกเกิด</t>
  </si>
  <si>
    <t>กล้องส่องตรวจกล่องเสียงแบบไฟเบอร์ออฟติก</t>
  </si>
  <si>
    <t>ชุดถอดเหล็กเย็บผิวหนัง</t>
  </si>
  <si>
    <t xml:space="preserve">รพ.สต.บ้านหนองนา </t>
  </si>
  <si>
    <t xml:space="preserve">รพ.สต.ช่องสาริกา </t>
  </si>
  <si>
    <t xml:space="preserve">รพ.สต.มะนาวหวาน </t>
  </si>
  <si>
    <t xml:space="preserve">รพ.สต.ดีลัง </t>
  </si>
  <si>
    <t>รพ.สต.โคกสลุง</t>
  </si>
  <si>
    <t xml:space="preserve">รพ.สต.บ้านคันนาหิน </t>
  </si>
  <si>
    <t xml:space="preserve">รพ.สต.ชอนน้อย </t>
  </si>
  <si>
    <t xml:space="preserve">รพ.สต.หนองบัว </t>
  </si>
  <si>
    <t xml:space="preserve">รพ.สต.ห้วยขุนราม </t>
  </si>
  <si>
    <t xml:space="preserve">รพ.สต.น้ำสุด </t>
  </si>
  <si>
    <t>รายงานการใช้จ่ายงบค่าเสื่อม ปี 2559  จำแนกประเภทรายการ  ข้อมูล ณ วันที่ 24 มีนาคม 2560</t>
  </si>
  <si>
    <t>โรงพยาบาลบ้านหมี่</t>
  </si>
  <si>
    <t xml:space="preserve"> หน่วยงานที่ขอ</t>
  </si>
  <si>
    <t>ดำเนินการจัดซื้อ/จัดจ้าง โดยวิธี</t>
  </si>
  <si>
    <t>งบค่าเสื่อมระดับ</t>
  </si>
  <si>
    <t>ขั้นตอนการดำเนินการจนถึงปัจจุบัน</t>
  </si>
  <si>
    <t>รวมงบประมาณ ที่ขอรับ
(UC)</t>
  </si>
  <si>
    <t>วงเงินสมทบ</t>
  </si>
  <si>
    <t>เงินเหลือจ่าย</t>
  </si>
  <si>
    <t>กรณียังไม่ได้ผู้รับจ้าง</t>
  </si>
  <si>
    <t>กรณีได้ผู้รับจ้างแล้ว</t>
  </si>
  <si>
    <t>คาดว่าจะเคาะราคา/เปิดซอง
(วัน/เดือน/ปี)</t>
  </si>
  <si>
    <t xml:space="preserve"> คาดว่าจะ  ทำสัญญา
(วัน/เดือน/ปี)</t>
  </si>
  <si>
    <t>คาดว่าจะเบิกจ่ายเงิน 
(วัน/เดือน/ปี)</t>
  </si>
  <si>
    <t>วงเงินที่จัดซื้อ/จัดจ้างได้</t>
  </si>
  <si>
    <t>วันที่ลงนามสัญญา</t>
  </si>
  <si>
    <t>เบิกจ่ายเงิน 
(วัน/เดือน/ปี)</t>
  </si>
  <si>
    <t>หมายเหตุ (กรณีได้ผู้รับจ้างให้ระบุชื่อผู้รับจ้าง/หรืออื่นๆ)</t>
  </si>
  <si>
    <t>งบ CUP (90%) ปี'59</t>
  </si>
  <si>
    <t>ชุดเครื่องผ่าตัดภายในข้อเข่าและข้อไหล่</t>
  </si>
  <si>
    <t>CUP</t>
  </si>
  <si>
    <t>ส่งเบิกแล้ว</t>
  </si>
  <si>
    <t>ชุดเครื่องมือผ่าตัดพื้นฐานทั้ง ๔ สาขา (สูติ - นรีเวช ,    ตา , ศัลยกรรมกระดูก , ศัลยกรรมทั่วไป)</t>
  </si>
  <si>
    <t xml:space="preserve">เครื่องเฝ้าระวังสัญญาณไฟฟ้าหัวใจ สัญญาณความดันโลหิต แบบภายนอก สัญญาณความดันโลหิตแบบภายในและเปอร์เซ็นต์ ความอิ่มตัวของออกซิเจนในเลือด  </t>
  </si>
  <si>
    <t>ชุดเครื่องมือผ่าตัดสันหลัง</t>
  </si>
  <si>
    <t>อายุรกรรม - ศัลยกรรม 3</t>
  </si>
  <si>
    <t>เครื่องกระตุกไฟฟ้าหัวใจชนิดไบเฟสิคพร้อมภาควัดออกซิเจนในเลือด</t>
  </si>
  <si>
    <t>เครื่องให้ความอบอุ่นแก่ทารกแรกเกิด              (Radiant Warmer)</t>
  </si>
  <si>
    <t>กุมารฯ , อญ. , ไตเทียม</t>
  </si>
  <si>
    <t>เครื่องติดตามการทำงานของหัวใจและสัญญาณชีพ</t>
  </si>
  <si>
    <t>หน่วยจ่ายกลาง</t>
  </si>
  <si>
    <t>เครื่องล้างเครื่องมือทางการแพทย์แบบอัตโนมัติ     ขนาดไม่น้อยกว่า 40 ลิตร</t>
  </si>
  <si>
    <t>พยาธิวิทยากายวิภาค</t>
  </si>
  <si>
    <t>ตู้เย็นเก็บเลือด ขนาด 30 คิวบิดฟุต</t>
  </si>
  <si>
    <t>พยาธิวิทยาคลินิก</t>
  </si>
  <si>
    <t>เครื่องทำให้ปราศจากเชื้อด้วยไอน้ำขนาดเล็ก (Autoclave) ไม่น้อยกว่า 80 ลิตร</t>
  </si>
  <si>
    <t>เครื่องอุ่นเชื้อและอ่านผลอัตโนมัติ</t>
  </si>
  <si>
    <t>อุบัติเหตุฉุกเฉิน/ศูนย์เปล</t>
  </si>
  <si>
    <t>เครื่องวัดความดันอัตโนมัติชนิดสอดแขน พร้อมเครื่องพิมพ์</t>
  </si>
  <si>
    <t>เครื่องตรวจระดับบิริรูบิน</t>
  </si>
  <si>
    <t>ศูนย์เครื่องมือ</t>
  </si>
  <si>
    <t>เครื่องดูดของเหลวในกระเพาะอาหาร</t>
  </si>
  <si>
    <t>กุมาเวชกรรม และวิสัญญี</t>
  </si>
  <si>
    <t>Syringe pump สำหรับให้ยา</t>
  </si>
  <si>
    <t>ศัลยกรรมชาย</t>
  </si>
  <si>
    <t>เตียงผู้ป่วยชนิดสามไกปรับด้วยไฟฟ้าราวสไลด์       พร้อมเบาะ และเสาน้ำเกลือ</t>
  </si>
  <si>
    <t>เครื่องวัดความอิ่มตัวของออกซิเจนในเลือด ชนิดพกพา</t>
  </si>
  <si>
    <t>ศช (2) , อช.(2) , อญ.(2)</t>
  </si>
  <si>
    <t>เตียงผู้ป่วยชนิดสามไก ราวสไลด์ พร้อมเบาะ           เสาน้ำเกลือ ตู้ข้างเตียงและถาดคร่อมเตียง</t>
  </si>
  <si>
    <t>อายุรกรรมชาย</t>
  </si>
  <si>
    <t>ที่นอนโฟม</t>
  </si>
  <si>
    <t>อายุรกรรมหญิง</t>
  </si>
  <si>
    <t>ไตเทียม</t>
  </si>
  <si>
    <t>เครื่องควบคุมแรงดันปั๊มน้ำ ระบบกรองน้ำ              (Pressure control สำหรับ Tranfer pump 2)</t>
  </si>
  <si>
    <t>ผ่าตัด</t>
  </si>
  <si>
    <t>HEPA FILTER ในระบบแอร์ซิลเลอร์ของห้องผ่าตัด    จำนวน 6 ห้อง</t>
  </si>
  <si>
    <r>
      <t>หัว O</t>
    </r>
    <r>
      <rPr>
        <vertAlign val="subscript"/>
        <sz val="16"/>
        <color indexed="8"/>
        <rFont val="TH SarabunPSK"/>
        <family val="2"/>
      </rPr>
      <t>2</t>
    </r>
    <r>
      <rPr>
        <sz val="16"/>
        <color indexed="8"/>
        <rFont val="TH SarabunPSK"/>
        <family val="2"/>
      </rPr>
      <t xml:space="preserve"> pipe line 3 ทาง พร้อมอุปกรณ์</t>
    </r>
  </si>
  <si>
    <t>อช. (4) , ศช. (2)</t>
  </si>
  <si>
    <t>ดูดเสมหะใช้กับระบบไปป์ไลน์</t>
  </si>
  <si>
    <t>เครื่องมือยึดกระดูก (Bone Readuction Clamp)</t>
  </si>
  <si>
    <t>รถเข็นสำหรับใส่ของทำด้วย สเตนเลส</t>
  </si>
  <si>
    <t>ผู้ป่วยนอก</t>
  </si>
  <si>
    <t>ชุดดึงนิ้วรักษากระดูกมือ M-WIRE FINGER SET</t>
  </si>
  <si>
    <t>รอปรับแผน</t>
  </si>
  <si>
    <t xml:space="preserve">เครื่องส่องตรวจหู </t>
  </si>
  <si>
    <t>เครื่องมือจับยึดลวด (Wire Forceps)</t>
  </si>
  <si>
    <t>เครื่องตัดเฝือก</t>
  </si>
  <si>
    <t>สูติ-นรีเวช</t>
  </si>
  <si>
    <t xml:space="preserve">เครื่องส่องไฟรักษาทารกตัวเหลืองแบบสองด้าน    ชนิดหลอด LED (Duble Photo) </t>
  </si>
  <si>
    <t>ศัลยกรรมหญิง</t>
  </si>
  <si>
    <t>เครื่องควบคุมการให้สารน้ำทางหลอดเลือด          (Infusion Pump)</t>
  </si>
  <si>
    <t>เครื่องติดตามการทำงานของหัวใจและสัญญาณชีพ     (Bed side monitor) ชนิด NIBP</t>
  </si>
  <si>
    <t>รพ.สต.โพนทอง</t>
  </si>
  <si>
    <t>เครื่องนึ่งความดัน</t>
  </si>
  <si>
    <t>รพ.สต.ดอนดึง</t>
  </si>
  <si>
    <t>เครื่องปั่นวัสดุอุดฟันอมัลกัม</t>
  </si>
  <si>
    <t>รพ.สต.สายห้วยแก้ว</t>
  </si>
  <si>
    <t>รพ.สต.หนองเมือง</t>
  </si>
  <si>
    <t>รพ.สต.บางกระพี้</t>
  </si>
  <si>
    <t>รพ.สต.หนองเต่า</t>
  </si>
  <si>
    <t>รพ.สต.บางขาม</t>
  </si>
  <si>
    <t>ตู้เย็นเก็บวัคซีน ขนาด 7 คิว</t>
  </si>
  <si>
    <t>รพ.สต.ชอนม่วง</t>
  </si>
  <si>
    <t>รพ.สต.หนองกระเบียน</t>
  </si>
  <si>
    <t>รพ.สต.บางพึ่ง2</t>
  </si>
  <si>
    <t>รพ.สต.เกริ่นกฐิน</t>
  </si>
  <si>
    <t>เตียงตรวจภายใน</t>
  </si>
  <si>
    <t>รพ.สต.บางพึ่ง1</t>
  </si>
  <si>
    <t>เตียงตรวจโรคพร้อมม้าขึ้นเตียง</t>
  </si>
  <si>
    <t>รพ.สต.ไผ่ใหญ่</t>
  </si>
  <si>
    <t>รพ.สต.บ้านกล้วย</t>
  </si>
  <si>
    <t>เครื่องชั่งน้ำหนักเด็กแบบนอน ดิจิตอล</t>
  </si>
  <si>
    <t>รพ.สต.มหาสอน</t>
  </si>
  <si>
    <t>รพ.สต.ดงพลับ</t>
  </si>
  <si>
    <t>รพ.สต.บ้านชี</t>
  </si>
  <si>
    <t>รพ.สต.พุคา</t>
  </si>
  <si>
    <t>รพ.สต.หินปัก</t>
  </si>
  <si>
    <t>รพ.สต.สนามแจง</t>
  </si>
  <si>
    <t>เครื่องผลิตออกซิเจน 10 ลิตร</t>
  </si>
  <si>
    <t>รพ.สต.บ้านทราย</t>
  </si>
  <si>
    <t>เตียงนวดแผนไทย</t>
  </si>
  <si>
    <t>ที่นอนลม</t>
  </si>
  <si>
    <t>รวมทุก รพ.สต.</t>
  </si>
  <si>
    <t xml:space="preserve">ถังใส่ขยะติดเชื้อ ขนาด 20 ลิตร (สแตนเลส) </t>
  </si>
  <si>
    <t>งบจังหวัด (10%) ปี'59</t>
  </si>
  <si>
    <t>กุมารเวชกรรม</t>
  </si>
  <si>
    <t>เครื่องช่วยหายใจสำหรับทารกแรกเกิดชนิดความถี่สูง</t>
  </si>
  <si>
    <t>รายงานการใช้จ่ายงบค่าเสื่อม ปี 2560  จำแนกประเภทรายการ  ข้อมูล ณ วันที่ 24 มีนาคม2560</t>
  </si>
  <si>
    <t xml:space="preserve"> รวมงบประมาณ ที่ขอรับ
(UC)</t>
  </si>
  <si>
    <t>งบ CUP (90%) ปี' 60</t>
  </si>
  <si>
    <t>กล้องจุลทรรศน์สำหรับผ่าตัดตาพร้อมระบบวิดีทัศน์</t>
  </si>
  <si>
    <t>แต่งตั้งคณะกรรมการกำหนด spec และราคากลาง</t>
  </si>
  <si>
    <t>เตียงผ่าตัดทั่วไประบบไฟฟ้าพร้อมรีโมทคอนโทล</t>
  </si>
  <si>
    <t>เครื่องช่วยหายใจชนิดควบคุมด้วยปริมาตร และความดัน</t>
  </si>
  <si>
    <t>เครื่องจี้ห้ามเลือดและตัดเนื้อเยื่อด้วยไฟฟ้า ขนาด         ไม่น้อยกว่า 300 วัตต์</t>
  </si>
  <si>
    <t>เครื่องพลาสม่าแช่แข็ง Freezer -30° C ขนาด 34 คิว</t>
  </si>
  <si>
    <t>เครื่องบันทึกการบีบตัวของมดลูกและการเต้นของหัวใจทารก   ในครรภ์ (NST)</t>
  </si>
  <si>
    <t>ดอนดึง</t>
  </si>
  <si>
    <t>เครื่องขูดหินปูนเคลื่อนที่</t>
  </si>
  <si>
    <t>บางพึ่ง1</t>
  </si>
  <si>
    <t>หินปัก</t>
  </si>
  <si>
    <t>ดงพลับ</t>
  </si>
  <si>
    <t>เครื่องตรวจโรค ตา หู คอ จมูก</t>
  </si>
  <si>
    <t>สนามแจง</t>
  </si>
  <si>
    <t>หนองทรายขาว</t>
  </si>
  <si>
    <t>รพ.สต. 21 แห่ง (ยกเว้น เกริ่นกฐิน,ดอนดึง)</t>
  </si>
  <si>
    <t>เซ็ตทำแผล</t>
  </si>
  <si>
    <t>หนองเมือง</t>
  </si>
  <si>
    <t>หัวขูดหินปูน P10</t>
  </si>
  <si>
    <t>เครื่องฟังเสียงหัวใจเด็กในครรภ์แบบพกพา</t>
  </si>
  <si>
    <t>บ้านทราย</t>
  </si>
  <si>
    <t>เครื่องชั่งน้ำหนักเด็กทารกแบบดิจิตอล</t>
  </si>
  <si>
    <t>โพนทอง</t>
  </si>
  <si>
    <t>บ้านลาดโคกสุข</t>
  </si>
  <si>
    <t>เครื่องซีลปิดผนึกซองสเตอไรส์</t>
  </si>
  <si>
    <t>ไผ่ใหญ่</t>
  </si>
  <si>
    <t>หนองกระเบียน</t>
  </si>
  <si>
    <t>สายห้วยแก้ว</t>
  </si>
  <si>
    <t>ชอนม่วง</t>
  </si>
  <si>
    <t>พุคา</t>
  </si>
  <si>
    <t>บ้านชี</t>
  </si>
  <si>
    <t>บางขาม</t>
  </si>
  <si>
    <t>บางพึ่ง2</t>
  </si>
  <si>
    <t>ตะแกรงล้างแผลพร้อมฝาปิดสแตนเลส</t>
  </si>
  <si>
    <t>มหาสอน</t>
  </si>
  <si>
    <t>เกริ่นกฐิน</t>
  </si>
  <si>
    <t>เตียงตรวจโรค</t>
  </si>
  <si>
    <t>งบจังหวัด (10%) ปี' 60</t>
  </si>
  <si>
    <t>ขออนุมัติจัดซื้อ</t>
  </si>
  <si>
    <t>รอขออนุมัติ อปสข</t>
  </si>
  <si>
    <t>งบตั้งต้น</t>
  </si>
  <si>
    <t>เงินที่ยังไม่ได้บันทึกตามแผน</t>
  </si>
  <si>
    <t>เงินที่บันทึกตามแผน</t>
  </si>
  <si>
    <t>รวมทุกประเภท</t>
  </si>
  <si>
    <t>10690</t>
  </si>
  <si>
    <t>10691</t>
  </si>
  <si>
    <t>10790</t>
  </si>
  <si>
    <t>10792</t>
  </si>
  <si>
    <t>10793</t>
  </si>
  <si>
    <t>10796</t>
  </si>
  <si>
    <t>รวมทั้งหมด</t>
  </si>
  <si>
    <t>หน่วยงาน   โรงพยาบาลโคกสำโรง  อำเภอโคกสำโรง  จังหวัดลพบุรี</t>
  </si>
  <si>
    <t>ประจำเดือน    มีนาคม  2560</t>
  </si>
  <si>
    <t>หน้าที  1</t>
  </si>
  <si>
    <t xml:space="preserve">  ปีงบประมาณ   ที่ได้รับจัดสรร</t>
  </si>
  <si>
    <t xml:space="preserve">งบประมาณที่ได้รับการจัดสรร (UC) </t>
  </si>
  <si>
    <t>เงินสบทบ</t>
  </si>
  <si>
    <t>ตู้เย็นเก็บยา แบบ 4 ประตู (ห้องยา)</t>
  </si>
  <si>
    <t>√</t>
  </si>
  <si>
    <t xml:space="preserve">           ขออนุมัติเปลี่ยนแปลงรายการ  คือ  1.ตู้เย็นใช้สำหรับเก็บยา แบบ 3 ประตู  จำนวน 2 เครื่อง  เป็นเงิน  160,000.00 บาท  2.เครื่องสเปรย์น้ำมันหัวกรอและหล่อลื่นภายในด้ามหัวกรอฟัน  แบบอัตโนมัติ   จำนวน 1 เครื่อง  เป็นเงิน 90,000.00  บาท  รวมเป็นเงินทั้งสิ้น  250,000.00 บาท</t>
  </si>
  <si>
    <t>ยูนิตทำฟัน (ทันตกรรม)</t>
  </si>
  <si>
    <t xml:space="preserve"> -</t>
  </si>
  <si>
    <t xml:space="preserve">        -</t>
  </si>
  <si>
    <t xml:space="preserve">     √</t>
  </si>
  <si>
    <t xml:space="preserve">      -</t>
  </si>
  <si>
    <t xml:space="preserve">หม้ออุ่นเชื้อ (Auto - Reader 390 G) แบบ 4 ชม. </t>
  </si>
  <si>
    <t>Compact  Air Drive (หัวต่อเลื่อยตัดกระดูกขนาดใหญ่ใช้กับสว่านเจาะกระดูก) (OR)</t>
  </si>
  <si>
    <t>เครื่องเฝ้าติดตามความดันแก๊สคาร์บอนไดออกไซด์ในลมหายใจ (สำหรับผ่าตัดผ่านกล้อง) (OR)</t>
  </si>
  <si>
    <t>เครื่องมือส่องตรวจหลอดลม  แบบปลายกระดก 3 blade (OR)</t>
  </si>
  <si>
    <t xml:space="preserve">เครื่องวัดความดันโลหิตแบบสอดแขนชนิดอัตโนมัติ </t>
  </si>
  <si>
    <t xml:space="preserve">เครื่องให้สารละลายทางหลอดเลือด(Infusion pump) </t>
  </si>
  <si>
    <t xml:space="preserve">เครื่องวัดความดันโลหิตแบบอัตโนมัติ (BP  Monitor)  </t>
  </si>
  <si>
    <t xml:space="preserve">เครื่องวัดความดันโลหิตแบบอัตโนมัติ  (NIBP) </t>
  </si>
  <si>
    <t xml:space="preserve">เครื่องปั่นเหวี่ยงหาปริมาตรเม็ดเลือดแดงอัดแน่น (Haematocrit)      </t>
  </si>
  <si>
    <t xml:space="preserve">เครื่องกระตุกหัวใจ  (defibrillator)  </t>
  </si>
  <si>
    <t xml:space="preserve">เครื่องเอ็กซเรย์ฟันและกระโหลกศรีษะ </t>
  </si>
  <si>
    <t>เตียงไฟฟ้าผู้ป่วย (ICU)</t>
  </si>
  <si>
    <t>รพ.สต.วังเพลิง</t>
  </si>
  <si>
    <t>01472</t>
  </si>
  <si>
    <t>ค่าที่ดินและสิ่งก่อสร้าง</t>
  </si>
  <si>
    <t>ปรับปรุงห้องน้ำ รพ.สต.คลองเกตุ</t>
  </si>
  <si>
    <t>รพ.สต.สะแกราบ</t>
  </si>
  <si>
    <t>01473</t>
  </si>
  <si>
    <t>ปรับปรุงห้องน้ำชายหญิง             รพ.สต.สะแกราบ</t>
  </si>
  <si>
    <t>รพ.สต.เพนียด</t>
  </si>
  <si>
    <t>01475</t>
  </si>
  <si>
    <t>ปรับปรุงห้องน้ำบริการผู้ป่วย          รพ.สต.เพนียด</t>
  </si>
  <si>
    <t>รพ.สต.บ้านรักไทย</t>
  </si>
  <si>
    <t>01471</t>
  </si>
  <si>
    <t>ปรับปรุงห้องน้ำ รพ.สต.บ้านรักไทย</t>
  </si>
  <si>
    <t>รพ.สต.ถลุงเหล็ก</t>
  </si>
  <si>
    <t>01469</t>
  </si>
  <si>
    <t>ปรับปรุงห้องน้ำผู้พิการ                รพ.สต.ถลุงเหล็ก</t>
  </si>
  <si>
    <t>รพ.สต.หลุมข้าว</t>
  </si>
  <si>
    <t>01470</t>
  </si>
  <si>
    <t>ปรับปรุงระบบสุขาภิบาล               รพ.สต.หลุมข้าว</t>
  </si>
  <si>
    <t>รพ.สต.ดงมะรุม</t>
  </si>
  <si>
    <t>01477</t>
  </si>
  <si>
    <t>ปรับปรุงห้องน้ำ รพ.สต.ดงมะรุม</t>
  </si>
  <si>
    <t>ปรับปรุงหลังคา รพ.สต.ถลุงเหล็ก</t>
  </si>
  <si>
    <t>ปรับปรุงหลังคา รพ.สต.ดงมะรุม</t>
  </si>
  <si>
    <t>01476</t>
  </si>
  <si>
    <t>เครื่องนึ่งฆ่าเชื้อจุลินทรีย์ ระบบอัตโนมัติ</t>
  </si>
  <si>
    <t>เครื่องฟังเสียงหัวใจเด็ก Drop tone</t>
  </si>
  <si>
    <t>(................................................................................)</t>
  </si>
  <si>
    <t xml:space="preserve">         (นางอาภาภรณ์   ถิ่นทิพย์)</t>
  </si>
  <si>
    <t xml:space="preserve">        เจ้าพนักงานพัสดุชำนาญงาน</t>
  </si>
  <si>
    <t xml:space="preserve">       ณ วันที่  27  มีนาคม  2560</t>
  </si>
  <si>
    <t>รวม 90% งบค่าเสื่อมปี2560</t>
  </si>
  <si>
    <t>งบค่าเสื่อมที่ได้รับจัดสรร</t>
  </si>
  <si>
    <t>สรุปผลการดำเนินการงบค่าเสื่อมจังหวัดลพบุรี ปีงบประมาณ 2560 (90%)</t>
  </si>
  <si>
    <t>สรุปผลการดำเนินการงบค่าเสื่อมจังหวัดลพบุรี ปีงบประมาณ 2560 (10%)</t>
  </si>
  <si>
    <t>อยู่ระหว่างจัดทำSpec/จัดหา</t>
  </si>
  <si>
    <t>ตารางแสดงจำนวนร้อยละสถานะการดำเนินการ ภาพรวม (80%) ปีงบประมาณ 2558</t>
  </si>
  <si>
    <t>ตารางแสดงจำนวนร้อยละสถานะการดำเนินการ ภาพรวม (20%)ปีงบประมาณ 2558</t>
  </si>
  <si>
    <t>ตารางแสดงจำนวนร้อยละสถานะการดำเนินการ ภาพรวม ปีงบประมาณ 2559 (90%)</t>
  </si>
  <si>
    <t>ตารางแสดงจำนวนร้อยละสถานะการดำเนินการ ภาพรวม ปีงบประมาณ 2559 (10%)</t>
  </si>
  <si>
    <t>อปสข อนุมัติแล้ว15 กพ60</t>
  </si>
  <si>
    <t>อปสข อนุมัติแล้ว16ธค59</t>
  </si>
  <si>
    <t>OPD</t>
  </si>
  <si>
    <t>อปสข อนุมัติแล้ว15กพ</t>
  </si>
  <si>
    <t>ค่าTele net รอตรวจรับสิ้นมีค60</t>
  </si>
  <si>
    <t>สรุปงบค่าเสื่อมที่กำลังดำเนินการ</t>
  </si>
  <si>
    <t>หมอกล้องกำลังดูสเปกอยู่</t>
  </si>
  <si>
    <t>งบค่าเสื่อม10%</t>
  </si>
  <si>
    <t>สว่านไฟฟ้าชนิดตั้งพื้นขนาดกลาง</t>
  </si>
  <si>
    <r>
      <t>รถเข็นของปลอดเชื้อ</t>
    </r>
    <r>
      <rPr>
        <sz val="12"/>
        <color indexed="8"/>
        <rFont val="Angsana New"/>
        <family val="1"/>
      </rPr>
      <t>(งานจ่ายกลาง)</t>
    </r>
  </si>
  <si>
    <r>
      <t>เครื่องอบแห้งDrying</t>
    </r>
    <r>
      <rPr>
        <sz val="12"/>
        <color indexed="8"/>
        <rFont val="Angsana New"/>
        <family val="1"/>
      </rPr>
      <t>(งานจ่ายกลาง)</t>
    </r>
  </si>
  <si>
    <t>รั้วกำแพงกันน้ำ ยาว 900x4 เมตร= 3,600 ตารางเมตร</t>
  </si>
  <si>
    <t>โคมไฟผ่าตัดเล็กขนาดไม่น้อยกว่า๖๐,๐๐๐ลักซ์ชนิดตั้งพื้น</t>
  </si>
  <si>
    <t>เครื่องควบคุมการให้ยาและสารละลายอัตโนมัติ(mobile)</t>
  </si>
  <si>
    <t>ตู้เย็นใช้สำหรับเก็บยาความจุไม่น้อยกว่า9คิวบิกฟุต(1 เครื่อง)</t>
  </si>
  <si>
    <t>เครื่องจี้ห้ามเลือดและตัดเนื้อเยื่อด้วยไฟฟ้าขนาดไม่น้อยกว่า60 วัตต์(1 เครื่อง)</t>
  </si>
  <si>
    <t>ที่ได้รับจัดสรร</t>
  </si>
  <si>
    <t>รพ.สต.ชอนสมบูรณ์    หมู่ที่ 04 ตำบลชอนสมบูรณ์</t>
  </si>
  <si>
    <t xml:space="preserve">  เงินเหลือจ่าย ปี 2553-2559 ที่กำลังดำเนินการ ณ 30 มีนาคม 2560</t>
  </si>
  <si>
    <t>ท่าวุ้ง</t>
  </si>
  <si>
    <t>สระโบสถ์</t>
  </si>
  <si>
    <t xml:space="preserve">  สรุปเงินเหลือจ่าย ปี 2553-2559 ที่กำลังดำเนินการ ณ 30 มีนาคม 2560</t>
  </si>
  <si>
    <t xml:space="preserve"> ชัยบาดาล   </t>
  </si>
  <si>
    <t>ลำสนธิ</t>
  </si>
  <si>
    <t xml:space="preserve">พระนารายณ์         </t>
  </si>
  <si>
    <t>บ้านหมี่</t>
  </si>
  <si>
    <t>พัฒนาฯ</t>
  </si>
  <si>
    <t>โคกเจริญ</t>
  </si>
  <si>
    <t>ณ วันที่ 30 มีนาคม 2560</t>
  </si>
  <si>
    <t>คิดเป็นร้อยละ</t>
  </si>
  <si>
    <t>งบค่าเสื่อม 90 %</t>
  </si>
  <si>
    <t>งบค่าเสื่อม 10 %</t>
  </si>
  <si>
    <t>รวมเป็นเงินทั้งสิ้น(90%+10%)</t>
  </si>
  <si>
    <t>สปสชรอหนังสือจากสำนักกฎหมาย</t>
  </si>
  <si>
    <t>ปี 2554</t>
  </si>
  <si>
    <t>งบงวด3จ่ายผู้รับจ้างกรณีคืนเงินค่าปรับ</t>
  </si>
  <si>
    <t>รออปสขอนุมัติเปลี่ยนรายการ</t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</si>
</sst>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  <numFmt numFmtId="190" formatCode="_-* #,##0.0_-;\-* #,##0.0_-;_-* &quot;-&quot;??_-;_-@_-"/>
    <numFmt numFmtId="191" formatCode="[$-1010000]d/m/yy;@"/>
    <numFmt numFmtId="192" formatCode="#,##0_ ;\-#,##0\ "/>
    <numFmt numFmtId="193" formatCode="#,##0.00_ ;\-#,##0.00\ "/>
  </numFmts>
  <fonts count="13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6"/>
      <name val="TH SarabunPSK"/>
      <family val="2"/>
    </font>
    <font>
      <sz val="10"/>
      <color rgb="FFFF0000"/>
      <name val="Arial"/>
      <family val="2"/>
    </font>
    <font>
      <sz val="10"/>
      <name val="Arial"/>
    </font>
    <font>
      <sz val="10"/>
      <name val="Arial"/>
      <family val="2"/>
    </font>
    <font>
      <b/>
      <sz val="14"/>
      <name val="TH SarabunPSK"/>
      <family val="2"/>
    </font>
    <font>
      <b/>
      <sz val="11"/>
      <color rgb="FFFF0000"/>
      <name val="Tahoma"/>
      <family val="2"/>
      <charset val="222"/>
      <scheme val="minor"/>
    </font>
    <font>
      <sz val="1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b/>
      <sz val="11"/>
      <color theme="1"/>
      <name val="TH SarabunPSK"/>
      <family val="2"/>
    </font>
    <font>
      <b/>
      <sz val="12"/>
      <color theme="1"/>
      <name val="TH SarabunPSK"/>
      <family val="2"/>
    </font>
    <font>
      <sz val="14"/>
      <color theme="1"/>
      <name val="TH SarabunIT๙"/>
      <family val="2"/>
    </font>
    <font>
      <sz val="12"/>
      <color theme="1"/>
      <name val="TH SarabunIT๙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 New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color theme="1"/>
      <name val="Tahoma"/>
      <family val="2"/>
    </font>
    <font>
      <b/>
      <sz val="11"/>
      <color indexed="63"/>
      <name val="Tahoma"/>
      <family val="2"/>
      <charset val="222"/>
    </font>
    <font>
      <sz val="12"/>
      <name val="Times New Roman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color indexed="8"/>
      <name val="Angsana New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b/>
      <sz val="16"/>
      <name val="Angsana New"/>
      <family val="1"/>
    </font>
    <font>
      <sz val="16"/>
      <color theme="1"/>
      <name val="TH SarabunPSK"/>
      <family val="2"/>
      <charset val="222"/>
    </font>
    <font>
      <b/>
      <sz val="16"/>
      <color indexed="8"/>
      <name val="Angsana New"/>
      <family val="1"/>
    </font>
    <font>
      <sz val="14"/>
      <name val="Angsana New"/>
      <charset val="222"/>
    </font>
    <font>
      <sz val="16"/>
      <name val="Angsana New"/>
      <family val="1"/>
    </font>
    <font>
      <sz val="16"/>
      <color theme="1"/>
      <name val="Angsana New"/>
      <family val="1"/>
    </font>
    <font>
      <sz val="16"/>
      <color indexed="8"/>
      <name val="TH SarabunPSK"/>
      <family val="2"/>
      <charset val="222"/>
    </font>
    <font>
      <sz val="16"/>
      <color rgb="FF000000"/>
      <name val="Angsana New"/>
      <family val="1"/>
    </font>
    <font>
      <b/>
      <sz val="14"/>
      <color indexed="8"/>
      <name val="Angsana New"/>
    </font>
    <font>
      <sz val="16"/>
      <color indexed="8"/>
      <name val="Angsana New"/>
      <family val="1"/>
    </font>
    <font>
      <b/>
      <sz val="12"/>
      <name val="TH SarabunPSK"/>
      <family val="2"/>
    </font>
    <font>
      <b/>
      <sz val="12"/>
      <color rgb="FFFF0000"/>
      <name val="TH SarabunPSK"/>
      <family val="2"/>
    </font>
    <font>
      <b/>
      <sz val="10"/>
      <name val="Arial"/>
      <family val="2"/>
    </font>
    <font>
      <sz val="12"/>
      <name val="TH SarabunPSK"/>
      <family val="2"/>
    </font>
    <font>
      <sz val="14"/>
      <name val="TH SarabunPSK"/>
      <family val="2"/>
    </font>
    <font>
      <sz val="10"/>
      <color indexed="64"/>
      <name val="Arial"/>
      <family val="2"/>
    </font>
    <font>
      <b/>
      <sz val="14"/>
      <color theme="1"/>
      <name val="TH SarabunIT๙"/>
      <family val="2"/>
    </font>
    <font>
      <b/>
      <sz val="12"/>
      <color theme="1"/>
      <name val="TH SarabunIT๙"/>
      <family val="2"/>
    </font>
    <font>
      <b/>
      <sz val="14"/>
      <color theme="1"/>
      <name val="Angsana New"/>
      <family val="1"/>
    </font>
    <font>
      <sz val="12"/>
      <name val="Times New Roman"/>
      <family val="1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4"/>
      <name val="TH SarabunIT๙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b/>
      <sz val="14"/>
      <color indexed="0"/>
      <name val="Lucida Grande"/>
    </font>
    <font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4"/>
      <name val="Angsana New"/>
      <family val="1"/>
    </font>
    <font>
      <b/>
      <sz val="14"/>
      <color rgb="FF0000FF"/>
      <name val="TH SarabunPSK"/>
      <family val="2"/>
    </font>
    <font>
      <sz val="13"/>
      <name val="TH SarabunPSK"/>
      <family val="2"/>
    </font>
    <font>
      <sz val="13"/>
      <color theme="1"/>
      <name val="TH SarabunPSK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b/>
      <sz val="14"/>
      <color rgb="FFFF0000"/>
      <name val="Angsana New"/>
      <family val="1"/>
    </font>
    <font>
      <sz val="16"/>
      <color rgb="FF222222"/>
      <name val="TH SarabunPSK"/>
      <family val="2"/>
    </font>
    <font>
      <b/>
      <sz val="16"/>
      <color theme="1"/>
      <name val="TH SarabunPSK"/>
      <family val="2"/>
    </font>
    <font>
      <b/>
      <sz val="16"/>
      <color rgb="FFFF0000"/>
      <name val="Angsana New"/>
      <family val="1"/>
    </font>
    <font>
      <b/>
      <sz val="18"/>
      <name val="Angsana New"/>
      <family val="1"/>
    </font>
    <font>
      <b/>
      <sz val="18"/>
      <color rgb="FF000000"/>
      <name val="Angsana New"/>
      <family val="1"/>
    </font>
    <font>
      <b/>
      <i/>
      <sz val="18"/>
      <color rgb="FF000000"/>
      <name val="Angsana New"/>
      <family val="1"/>
    </font>
    <font>
      <b/>
      <sz val="16"/>
      <color rgb="FF000000"/>
      <name val="Angsana New"/>
      <family val="1"/>
    </font>
    <font>
      <b/>
      <sz val="14"/>
      <color rgb="FF000000"/>
      <name val="Angsana New"/>
      <family val="1"/>
    </font>
    <font>
      <sz val="14"/>
      <color rgb="FF000000"/>
      <name val="Angsana New"/>
      <family val="1"/>
    </font>
    <font>
      <b/>
      <u/>
      <sz val="14"/>
      <color rgb="FFFF0000"/>
      <name val="TH SarabunIT๙"/>
      <family val="2"/>
    </font>
    <font>
      <sz val="14"/>
      <name val="Arial"/>
      <family val="2"/>
    </font>
    <font>
      <b/>
      <sz val="12"/>
      <name val="Angsana New"/>
      <family val="1"/>
    </font>
    <font>
      <u/>
      <sz val="14"/>
      <color rgb="FFFF0000"/>
      <name val="Angsana New"/>
      <family val="1"/>
    </font>
    <font>
      <u/>
      <sz val="16"/>
      <color rgb="FFFF0000"/>
      <name val="Angsana New"/>
      <family val="1"/>
    </font>
    <font>
      <sz val="12"/>
      <name val="Angsana New"/>
      <family val="1"/>
    </font>
    <font>
      <sz val="12"/>
      <color indexed="8"/>
      <name val="Angsana New"/>
      <family val="1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sz val="16"/>
      <color theme="1"/>
      <name val="Wingdings 2"/>
      <family val="1"/>
      <charset val="2"/>
    </font>
    <font>
      <vertAlign val="subscript"/>
      <sz val="16"/>
      <color indexed="8"/>
      <name val="TH SarabunPSK"/>
      <family val="2"/>
    </font>
    <font>
      <sz val="16"/>
      <color indexed="8"/>
      <name val="TH SarabunPSK"/>
      <family val="2"/>
    </font>
    <font>
      <sz val="16"/>
      <color theme="1"/>
      <name val="TH SarabunIT๙"/>
      <family val="2"/>
    </font>
    <font>
      <b/>
      <sz val="18"/>
      <color theme="1"/>
      <name val="TH SarabunIT๙"/>
      <family val="2"/>
    </font>
    <font>
      <sz val="11"/>
      <color theme="1"/>
      <name val="TH SarabunIT๙"/>
      <family val="2"/>
    </font>
    <font>
      <b/>
      <sz val="16"/>
      <color theme="1"/>
      <name val="TH SarabunIT๙"/>
      <family val="2"/>
    </font>
    <font>
      <b/>
      <sz val="20"/>
      <color theme="1"/>
      <name val="TH SarabunIT๙"/>
      <family val="2"/>
    </font>
    <font>
      <sz val="12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b/>
      <sz val="16"/>
      <color theme="1"/>
      <name val="Angsana New"/>
      <family val="1"/>
    </font>
    <font>
      <b/>
      <sz val="18"/>
      <color indexed="8"/>
      <name val="Angsana New"/>
      <family val="1"/>
    </font>
    <font>
      <sz val="14"/>
      <color rgb="FF222222"/>
      <name val="Angsana New"/>
      <family val="1"/>
    </font>
    <font>
      <b/>
      <u/>
      <sz val="16"/>
      <color theme="1"/>
      <name val="Angsana New"/>
      <family val="1"/>
    </font>
    <font>
      <sz val="12"/>
      <color theme="1"/>
      <name val="Angsana New"/>
      <family val="1"/>
    </font>
    <font>
      <sz val="15"/>
      <color theme="1"/>
      <name val="TH SarabunIT๙"/>
      <family val="2"/>
    </font>
    <font>
      <b/>
      <sz val="12"/>
      <color indexed="8"/>
      <name val="Angsana New"/>
      <family val="1"/>
    </font>
    <font>
      <sz val="12"/>
      <name val="Arial"/>
      <family val="2"/>
    </font>
    <font>
      <sz val="14"/>
      <color rgb="FF000000"/>
      <name val="TH SarabunPSK"/>
      <family val="2"/>
    </font>
    <font>
      <sz val="12"/>
      <color rgb="FF000000"/>
      <name val="TH SarabunPSK"/>
      <family val="2"/>
    </font>
    <font>
      <sz val="10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sz val="10"/>
      <color rgb="FFFF0000"/>
      <name val="Angsana New"/>
      <family val="1"/>
    </font>
    <font>
      <sz val="9"/>
      <color rgb="FF222222"/>
      <name val="Angsana New"/>
      <family val="1"/>
    </font>
    <font>
      <sz val="9"/>
      <color rgb="FFFF0000"/>
      <name val="Angsana New"/>
      <family val="1"/>
    </font>
    <font>
      <sz val="13"/>
      <color theme="1"/>
      <name val="Angsana New"/>
      <family val="1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99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3" tint="0.79998168889431442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359">
    <xf numFmtId="0" fontId="0" fillId="0" borderId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4" borderId="0" applyNumberFormat="0" applyBorder="0" applyAlignment="0" applyProtection="0"/>
    <xf numFmtId="0" fontId="26" fillId="21" borderId="17" applyNumberFormat="0" applyAlignment="0" applyProtection="0"/>
    <xf numFmtId="0" fontId="27" fillId="22" borderId="18" applyNumberFormat="0" applyAlignment="0" applyProtection="0"/>
    <xf numFmtId="43" fontId="2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3" fillId="0" borderId="21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8" borderId="17" applyNumberFormat="0" applyAlignment="0" applyProtection="0"/>
    <xf numFmtId="0" fontId="36" fillId="0" borderId="22" applyNumberFormat="0" applyFill="0" applyAlignment="0" applyProtection="0"/>
    <xf numFmtId="0" fontId="37" fillId="23" borderId="0" applyNumberFormat="0" applyBorder="0" applyAlignment="0" applyProtection="0"/>
    <xf numFmtId="0" fontId="2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8" fillId="0" borderId="0"/>
    <xf numFmtId="0" fontId="23" fillId="24" borderId="23" applyNumberFormat="0" applyFont="0" applyAlignment="0" applyProtection="0"/>
    <xf numFmtId="0" fontId="39" fillId="21" borderId="24" applyNumberFormat="0" applyAlignment="0" applyProtection="0"/>
    <xf numFmtId="0" fontId="40" fillId="0" borderId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28" fillId="0" borderId="0"/>
    <xf numFmtId="9" fontId="8" fillId="0" borderId="0" applyFont="0" applyFill="0" applyBorder="0" applyAlignment="0" applyProtection="0"/>
    <xf numFmtId="0" fontId="40" fillId="0" borderId="0"/>
    <xf numFmtId="0" fontId="7" fillId="0" borderId="0"/>
    <xf numFmtId="0" fontId="8" fillId="0" borderId="0"/>
    <xf numFmtId="0" fontId="48" fillId="0" borderId="0"/>
    <xf numFmtId="0" fontId="50" fillId="0" borderId="0"/>
    <xf numFmtId="0" fontId="8" fillId="0" borderId="0"/>
    <xf numFmtId="43" fontId="53" fillId="0" borderId="0" applyFont="0" applyFill="0" applyBorder="0" applyAlignment="0" applyProtection="0"/>
    <xf numFmtId="0" fontId="28" fillId="0" borderId="0"/>
    <xf numFmtId="0" fontId="28" fillId="0" borderId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7" fillId="0" borderId="0"/>
    <xf numFmtId="187" fontId="7" fillId="0" borderId="0" applyFont="0" applyFill="0" applyBorder="0" applyAlignment="0" applyProtection="0"/>
    <xf numFmtId="0" fontId="62" fillId="0" borderId="0"/>
    <xf numFmtId="0" fontId="34" fillId="0" borderId="0" applyNumberFormat="0" applyFill="0" applyBorder="0" applyAlignment="0" applyProtection="0">
      <alignment vertical="top"/>
      <protection locked="0"/>
    </xf>
    <xf numFmtId="189" fontId="8" fillId="0" borderId="0" applyFont="0" applyFill="0" applyBorder="0" applyAlignment="0" applyProtection="0"/>
    <xf numFmtId="0" fontId="66" fillId="0" borderId="0"/>
    <xf numFmtId="187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23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69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3" fillId="0" borderId="0"/>
    <xf numFmtId="0" fontId="8" fillId="0" borderId="0"/>
    <xf numFmtId="0" fontId="75" fillId="0" borderId="0"/>
    <xf numFmtId="0" fontId="76" fillId="0" borderId="0"/>
    <xf numFmtId="0" fontId="1" fillId="0" borderId="0"/>
    <xf numFmtId="0" fontId="67" fillId="0" borderId="0"/>
    <xf numFmtId="0" fontId="1" fillId="0" borderId="0"/>
    <xf numFmtId="0" fontId="40" fillId="0" borderId="0"/>
    <xf numFmtId="0" fontId="8" fillId="0" borderId="0"/>
    <xf numFmtId="0" fontId="8" fillId="0" borderId="0"/>
    <xf numFmtId="0" fontId="75" fillId="0" borderId="0"/>
    <xf numFmtId="0" fontId="75" fillId="0" borderId="0"/>
    <xf numFmtId="0" fontId="1" fillId="0" borderId="0"/>
    <xf numFmtId="0" fontId="68" fillId="0" borderId="0" applyNumberFormat="0" applyFont="0" applyBorder="0" applyProtection="0"/>
    <xf numFmtId="0" fontId="68" fillId="0" borderId="0"/>
    <xf numFmtId="0" fontId="71" fillId="0" borderId="0"/>
    <xf numFmtId="0" fontId="28" fillId="0" borderId="0"/>
    <xf numFmtId="0" fontId="62" fillId="0" borderId="0"/>
    <xf numFmtId="0" fontId="75" fillId="0" borderId="0"/>
    <xf numFmtId="0" fontId="67" fillId="0" borderId="0"/>
    <xf numFmtId="0" fontId="75" fillId="0" borderId="0"/>
    <xf numFmtId="0" fontId="69" fillId="0" borderId="0"/>
    <xf numFmtId="0" fontId="8" fillId="0" borderId="0"/>
    <xf numFmtId="0" fontId="76" fillId="0" borderId="0"/>
    <xf numFmtId="0" fontId="76" fillId="0" borderId="0"/>
    <xf numFmtId="0" fontId="1" fillId="0" borderId="0"/>
    <xf numFmtId="0" fontId="8" fillId="0" borderId="0"/>
    <xf numFmtId="0" fontId="72" fillId="0" borderId="0"/>
    <xf numFmtId="0" fontId="8" fillId="0" borderId="0"/>
    <xf numFmtId="0" fontId="69" fillId="0" borderId="0"/>
    <xf numFmtId="0" fontId="1" fillId="0" borderId="0"/>
    <xf numFmtId="0" fontId="69" fillId="0" borderId="0"/>
    <xf numFmtId="0" fontId="8" fillId="0" borderId="0"/>
    <xf numFmtId="0" fontId="75" fillId="0" borderId="0"/>
    <xf numFmtId="0" fontId="8" fillId="24" borderId="23" applyNumberFormat="0" applyFont="0" applyAlignment="0" applyProtection="0"/>
    <xf numFmtId="9" fontId="8" fillId="0" borderId="0" applyFont="0" applyFill="0" applyBorder="0" applyAlignment="0" applyProtection="0"/>
    <xf numFmtId="0" fontId="40" fillId="0" borderId="0"/>
    <xf numFmtId="0" fontId="40" fillId="0" borderId="0"/>
    <xf numFmtId="0" fontId="40" fillId="0" borderId="0"/>
    <xf numFmtId="0" fontId="6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7" fillId="0" borderId="0" applyFont="0" applyFill="0" applyBorder="0" applyAlignment="0" applyProtection="0"/>
    <xf numFmtId="190" fontId="6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75" fillId="0" borderId="0"/>
    <xf numFmtId="0" fontId="1" fillId="0" borderId="0"/>
    <xf numFmtId="0" fontId="75" fillId="0" borderId="0"/>
    <xf numFmtId="0" fontId="8" fillId="0" borderId="0"/>
    <xf numFmtId="0" fontId="71" fillId="0" borderId="0"/>
    <xf numFmtId="0" fontId="8" fillId="0" borderId="0"/>
    <xf numFmtId="0" fontId="28" fillId="0" borderId="0"/>
    <xf numFmtId="0" fontId="8" fillId="0" borderId="0"/>
    <xf numFmtId="0" fontId="69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23" fillId="0" borderId="0"/>
    <xf numFmtId="0" fontId="67" fillId="0" borderId="0"/>
    <xf numFmtId="0" fontId="8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1" fillId="0" borderId="0"/>
    <xf numFmtId="0" fontId="8" fillId="0" borderId="0"/>
    <xf numFmtId="0" fontId="6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71" fillId="0" borderId="0"/>
    <xf numFmtId="0" fontId="28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8" fillId="0" borderId="0"/>
    <xf numFmtId="0" fontId="71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67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8" fillId="0" borderId="0"/>
    <xf numFmtId="0" fontId="8" fillId="0" borderId="0"/>
    <xf numFmtId="0" fontId="1" fillId="0" borderId="0"/>
    <xf numFmtId="0" fontId="1" fillId="0" borderId="0"/>
    <xf numFmtId="0" fontId="74" fillId="0" borderId="0"/>
    <xf numFmtId="0" fontId="4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 applyFill="0"/>
    <xf numFmtId="0" fontId="23" fillId="0" borderId="0"/>
    <xf numFmtId="0" fontId="1" fillId="0" borderId="0"/>
    <xf numFmtId="0" fontId="8" fillId="0" borderId="0"/>
    <xf numFmtId="0" fontId="69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40" fillId="0" borderId="0"/>
    <xf numFmtId="0" fontId="40" fillId="0" borderId="0"/>
    <xf numFmtId="0" fontId="23" fillId="0" borderId="0"/>
  </cellStyleXfs>
  <cellXfs count="1142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/>
    </xf>
    <xf numFmtId="43" fontId="4" fillId="2" borderId="1" xfId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3" fontId="5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 readingOrder="1"/>
    </xf>
    <xf numFmtId="49" fontId="5" fillId="2" borderId="2" xfId="0" applyNumberFormat="1" applyFont="1" applyFill="1" applyBorder="1" applyAlignment="1">
      <alignment vertical="top" wrapText="1" readingOrder="1"/>
    </xf>
    <xf numFmtId="43" fontId="5" fillId="2" borderId="2" xfId="1" applyFont="1" applyFill="1" applyBorder="1" applyAlignment="1">
      <alignment vertical="top" wrapText="1" readingOrder="1"/>
    </xf>
    <xf numFmtId="0" fontId="6" fillId="2" borderId="0" xfId="0" applyFont="1" applyFill="1"/>
    <xf numFmtId="188" fontId="5" fillId="2" borderId="2" xfId="2" applyNumberFormat="1" applyFont="1" applyFill="1" applyBorder="1" applyAlignment="1">
      <alignment vertical="top" wrapText="1"/>
    </xf>
    <xf numFmtId="187" fontId="5" fillId="2" borderId="2" xfId="2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 readingOrder="1"/>
    </xf>
    <xf numFmtId="49" fontId="5" fillId="2" borderId="2" xfId="0" applyNumberFormat="1" applyFont="1" applyFill="1" applyBorder="1" applyAlignment="1">
      <alignment vertical="top" wrapText="1"/>
    </xf>
    <xf numFmtId="43" fontId="5" fillId="2" borderId="2" xfId="1" applyFont="1" applyFill="1" applyBorder="1" applyAlignment="1">
      <alignment vertical="top" wrapText="1"/>
    </xf>
    <xf numFmtId="188" fontId="5" fillId="2" borderId="2" xfId="3" applyNumberFormat="1" applyFont="1" applyFill="1" applyBorder="1" applyAlignment="1">
      <alignment vertical="top" wrapText="1"/>
    </xf>
    <xf numFmtId="0" fontId="6" fillId="2" borderId="2" xfId="0" applyFont="1" applyFill="1" applyBorder="1"/>
    <xf numFmtId="0" fontId="5" fillId="2" borderId="0" xfId="0" applyFont="1" applyFill="1" applyAlignment="1">
      <alignment vertical="top"/>
    </xf>
    <xf numFmtId="0" fontId="0" fillId="2" borderId="2" xfId="0" applyFill="1" applyBorder="1"/>
    <xf numFmtId="188" fontId="5" fillId="2" borderId="2" xfId="2" applyNumberFormat="1" applyFont="1" applyFill="1" applyBorder="1" applyAlignment="1">
      <alignment horizontal="left" vertical="top"/>
    </xf>
    <xf numFmtId="188" fontId="5" fillId="2" borderId="2" xfId="2" applyNumberFormat="1" applyFont="1" applyFill="1" applyBorder="1" applyAlignment="1">
      <alignment vertical="top"/>
    </xf>
    <xf numFmtId="0" fontId="5" fillId="2" borderId="0" xfId="0" applyFont="1" applyFill="1" applyAlignment="1">
      <alignment vertical="top" wrapText="1"/>
    </xf>
    <xf numFmtId="187" fontId="5" fillId="2" borderId="0" xfId="3" applyFont="1" applyFill="1" applyAlignment="1">
      <alignment vertical="top"/>
    </xf>
    <xf numFmtId="43" fontId="2" fillId="2" borderId="0" xfId="0" applyNumberFormat="1" applyFont="1" applyFill="1"/>
    <xf numFmtId="188" fontId="5" fillId="2" borderId="2" xfId="2" applyNumberFormat="1" applyFont="1" applyFill="1" applyBorder="1" applyAlignment="1">
      <alignment vertical="top" wrapText="1" readingOrder="1"/>
    </xf>
    <xf numFmtId="187" fontId="5" fillId="2" borderId="2" xfId="2" applyFont="1" applyFill="1" applyBorder="1" applyAlignment="1">
      <alignment vertical="top" wrapText="1" readingOrder="1"/>
    </xf>
    <xf numFmtId="0" fontId="5" fillId="2" borderId="9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43" fontId="5" fillId="2" borderId="7" xfId="1" applyFont="1" applyFill="1" applyBorder="1" applyAlignment="1">
      <alignment horizontal="right" vertical="top"/>
    </xf>
    <xf numFmtId="43" fontId="5" fillId="2" borderId="2" xfId="1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43" fontId="5" fillId="2" borderId="7" xfId="1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43" fontId="5" fillId="2" borderId="10" xfId="1" applyFont="1" applyFill="1" applyBorder="1" applyAlignment="1">
      <alignment horizontal="right" vertical="top"/>
    </xf>
    <xf numFmtId="4" fontId="5" fillId="2" borderId="2" xfId="0" applyNumberFormat="1" applyFont="1" applyFill="1" applyBorder="1" applyAlignment="1">
      <alignment vertical="top" wrapText="1" readingOrder="1"/>
    </xf>
    <xf numFmtId="0" fontId="4" fillId="2" borderId="2" xfId="0" applyFont="1" applyFill="1" applyBorder="1" applyAlignment="1">
      <alignment vertical="top" wrapText="1" readingOrder="1"/>
    </xf>
    <xf numFmtId="43" fontId="4" fillId="2" borderId="2" xfId="1" applyFont="1" applyFill="1" applyBorder="1" applyAlignment="1">
      <alignment vertical="top" wrapText="1" readingOrder="1"/>
    </xf>
    <xf numFmtId="43" fontId="4" fillId="2" borderId="2" xfId="0" applyNumberFormat="1" applyFont="1" applyFill="1" applyBorder="1" applyAlignment="1">
      <alignment vertical="top" wrapText="1" readingOrder="1"/>
    </xf>
    <xf numFmtId="4" fontId="9" fillId="2" borderId="2" xfId="0" applyNumberFormat="1" applyFont="1" applyFill="1" applyBorder="1" applyAlignment="1">
      <alignment vertical="top" wrapText="1" readingOrder="1"/>
    </xf>
    <xf numFmtId="0" fontId="10" fillId="2" borderId="0" xfId="0" applyFont="1" applyFill="1"/>
    <xf numFmtId="0" fontId="3" fillId="2" borderId="0" xfId="0" applyFont="1" applyFill="1"/>
    <xf numFmtId="0" fontId="5" fillId="2" borderId="0" xfId="0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vertical="top" wrapText="1"/>
    </xf>
    <xf numFmtId="43" fontId="5" fillId="2" borderId="0" xfId="1" applyFont="1" applyFill="1" applyBorder="1" applyAlignment="1">
      <alignment vertical="top" wrapText="1"/>
    </xf>
    <xf numFmtId="187" fontId="5" fillId="2" borderId="0" xfId="3" applyFont="1" applyFill="1" applyBorder="1" applyAlignment="1">
      <alignment vertical="top" wrapText="1"/>
    </xf>
    <xf numFmtId="187" fontId="5" fillId="2" borderId="0" xfId="2" applyFont="1" applyFill="1" applyBorder="1" applyAlignment="1">
      <alignment vertical="top" wrapText="1"/>
    </xf>
    <xf numFmtId="0" fontId="5" fillId="2" borderId="0" xfId="0" applyFont="1" applyFill="1"/>
    <xf numFmtId="43" fontId="5" fillId="2" borderId="0" xfId="0" applyNumberFormat="1" applyFont="1" applyFill="1" applyAlignment="1">
      <alignment vertical="top"/>
    </xf>
    <xf numFmtId="43" fontId="5" fillId="2" borderId="0" xfId="1" applyFont="1" applyFill="1"/>
    <xf numFmtId="0" fontId="11" fillId="2" borderId="0" xfId="0" applyFont="1" applyFill="1"/>
    <xf numFmtId="43" fontId="11" fillId="2" borderId="0" xfId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/>
    <xf numFmtId="0" fontId="14" fillId="0" borderId="2" xfId="0" applyFont="1" applyBorder="1" applyAlignment="1">
      <alignment horizontal="center" vertical="center" wrapText="1"/>
    </xf>
    <xf numFmtId="0" fontId="14" fillId="0" borderId="2" xfId="0" quotePrefix="1" applyFont="1" applyBorder="1"/>
    <xf numFmtId="0" fontId="14" fillId="0" borderId="2" xfId="0" applyFont="1" applyBorder="1"/>
    <xf numFmtId="0" fontId="14" fillId="0" borderId="2" xfId="0" quotePrefix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43" fontId="14" fillId="0" borderId="2" xfId="1" applyFont="1" applyBorder="1" applyAlignment="1">
      <alignment horizontal="center"/>
    </xf>
    <xf numFmtId="43" fontId="16" fillId="0" borderId="2" xfId="1" applyFont="1" applyBorder="1" applyAlignment="1">
      <alignment horizontal="center"/>
    </xf>
    <xf numFmtId="0" fontId="17" fillId="0" borderId="0" xfId="0" applyFont="1"/>
    <xf numFmtId="0" fontId="14" fillId="0" borderId="2" xfId="0" quotePrefix="1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43" fontId="14" fillId="0" borderId="2" xfId="1" applyFont="1" applyBorder="1" applyAlignment="1">
      <alignment horizontal="center" vertical="center" wrapText="1"/>
    </xf>
    <xf numFmtId="43" fontId="16" fillId="0" borderId="2" xfId="1" applyFont="1" applyBorder="1" applyAlignment="1">
      <alignment horizontal="center" vertical="center" wrapText="1"/>
    </xf>
    <xf numFmtId="0" fontId="14" fillId="0" borderId="2" xfId="0" quotePrefix="1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2" xfId="0" quotePrefix="1" applyFont="1" applyBorder="1" applyAlignment="1">
      <alignment horizontal="center" vertical="center"/>
    </xf>
    <xf numFmtId="43" fontId="16" fillId="0" borderId="2" xfId="1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7" fillId="0" borderId="2" xfId="1" applyFont="1" applyBorder="1" applyAlignment="1">
      <alignment horizontal="center" vertical="center"/>
    </xf>
    <xf numFmtId="43" fontId="17" fillId="0" borderId="2" xfId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/>
    <xf numFmtId="43" fontId="14" fillId="0" borderId="2" xfId="1" applyFont="1" applyBorder="1"/>
    <xf numFmtId="43" fontId="16" fillId="0" borderId="2" xfId="1" applyFont="1" applyBorder="1" applyAlignment="1"/>
    <xf numFmtId="0" fontId="13" fillId="0" borderId="2" xfId="0" applyFont="1" applyBorder="1"/>
    <xf numFmtId="0" fontId="18" fillId="0" borderId="2" xfId="0" applyFont="1" applyBorder="1" applyAlignment="1">
      <alignment horizontal="center"/>
    </xf>
    <xf numFmtId="43" fontId="13" fillId="0" borderId="2" xfId="1" applyFont="1" applyBorder="1" applyAlignment="1">
      <alignment horizontal="center"/>
    </xf>
    <xf numFmtId="43" fontId="19" fillId="0" borderId="2" xfId="1" applyFont="1" applyBorder="1" applyAlignment="1">
      <alignment horizontal="center"/>
    </xf>
    <xf numFmtId="43" fontId="20" fillId="0" borderId="2" xfId="1" applyFont="1" applyBorder="1" applyAlignment="1">
      <alignment horizontal="center"/>
    </xf>
    <xf numFmtId="43" fontId="19" fillId="0" borderId="2" xfId="1" applyFont="1" applyBorder="1"/>
    <xf numFmtId="0" fontId="16" fillId="0" borderId="0" xfId="0" applyFont="1"/>
    <xf numFmtId="0" fontId="14" fillId="0" borderId="0" xfId="0" applyFont="1"/>
    <xf numFmtId="0" fontId="5" fillId="2" borderId="14" xfId="0" applyFont="1" applyFill="1" applyBorder="1" applyAlignment="1">
      <alignment vertical="center" wrapText="1" readingOrder="1"/>
    </xf>
    <xf numFmtId="0" fontId="7" fillId="0" borderId="0" xfId="99"/>
    <xf numFmtId="0" fontId="44" fillId="0" borderId="27" xfId="99" applyFont="1" applyBorder="1" applyAlignment="1" applyProtection="1">
      <alignment horizontal="left" vertical="center" wrapText="1"/>
    </xf>
    <xf numFmtId="4" fontId="44" fillId="0" borderId="27" xfId="99" applyNumberFormat="1" applyFont="1" applyBorder="1" applyAlignment="1" applyProtection="1">
      <alignment horizontal="right" vertical="center" wrapText="1"/>
    </xf>
    <xf numFmtId="4" fontId="7" fillId="0" borderId="2" xfId="99" applyNumberFormat="1" applyBorder="1"/>
    <xf numFmtId="0" fontId="45" fillId="0" borderId="27" xfId="99" applyFont="1" applyBorder="1" applyAlignment="1" applyProtection="1">
      <alignment horizontal="center" vertical="center" wrapText="1"/>
    </xf>
    <xf numFmtId="0" fontId="46" fillId="0" borderId="27" xfId="99" applyFont="1" applyBorder="1" applyAlignment="1" applyProtection="1">
      <alignment horizontal="left" vertical="center" wrapText="1"/>
    </xf>
    <xf numFmtId="4" fontId="46" fillId="0" borderId="27" xfId="99" applyNumberFormat="1" applyFont="1" applyBorder="1" applyAlignment="1" applyProtection="1">
      <alignment horizontal="right" vertical="center" wrapText="1"/>
    </xf>
    <xf numFmtId="0" fontId="47" fillId="0" borderId="0" xfId="100" applyFont="1" applyAlignment="1"/>
    <xf numFmtId="0" fontId="47" fillId="0" borderId="0" xfId="101" applyFont="1"/>
    <xf numFmtId="43" fontId="47" fillId="0" borderId="3" xfId="31" applyFont="1" applyFill="1" applyBorder="1" applyAlignment="1">
      <alignment horizontal="center" vertical="top"/>
    </xf>
    <xf numFmtId="43" fontId="47" fillId="2" borderId="29" xfId="31" applyFont="1" applyFill="1" applyBorder="1" applyAlignment="1">
      <alignment horizontal="center" vertical="top"/>
    </xf>
    <xf numFmtId="43" fontId="47" fillId="0" borderId="8" xfId="31" applyFont="1" applyFill="1" applyBorder="1" applyAlignment="1">
      <alignment horizontal="center" vertical="top" wrapText="1"/>
    </xf>
    <xf numFmtId="43" fontId="47" fillId="2" borderId="1" xfId="31" applyFont="1" applyFill="1" applyBorder="1" applyAlignment="1">
      <alignment horizontal="center" vertical="top" wrapText="1"/>
    </xf>
    <xf numFmtId="0" fontId="51" fillId="0" borderId="2" xfId="101" applyFont="1" applyBorder="1" applyAlignment="1">
      <alignment horizontal="center" vertical="top"/>
    </xf>
    <xf numFmtId="0" fontId="51" fillId="0" borderId="2" xfId="101" applyFont="1" applyBorder="1" applyAlignment="1">
      <alignment vertical="top"/>
    </xf>
    <xf numFmtId="0" fontId="51" fillId="0" borderId="2" xfId="102" applyFont="1" applyFill="1" applyBorder="1" applyAlignment="1">
      <alignment horizontal="left" vertical="center" wrapText="1" readingOrder="1"/>
    </xf>
    <xf numFmtId="0" fontId="52" fillId="0" borderId="2" xfId="101" applyFont="1" applyBorder="1" applyAlignment="1">
      <alignment horizontal="center" vertical="top"/>
    </xf>
    <xf numFmtId="188" fontId="51" fillId="0" borderId="2" xfId="31" applyNumberFormat="1" applyFont="1" applyFill="1" applyBorder="1" applyAlignment="1">
      <alignment vertical="top" wrapText="1" readingOrder="1"/>
    </xf>
    <xf numFmtId="43" fontId="51" fillId="0" borderId="2" xfId="31" applyFont="1" applyBorder="1" applyAlignment="1">
      <alignment horizontal="center" vertical="top"/>
    </xf>
    <xf numFmtId="43" fontId="51" fillId="2" borderId="2" xfId="31" applyFont="1" applyFill="1" applyBorder="1" applyAlignment="1">
      <alignment vertical="top" wrapText="1"/>
    </xf>
    <xf numFmtId="43" fontId="51" fillId="0" borderId="2" xfId="31" applyFont="1" applyBorder="1" applyAlignment="1">
      <alignment vertical="top"/>
    </xf>
    <xf numFmtId="0" fontId="51" fillId="0" borderId="2" xfId="102" applyFont="1" applyBorder="1" applyAlignment="1">
      <alignment vertical="top" wrapText="1"/>
    </xf>
    <xf numFmtId="0" fontId="51" fillId="0" borderId="2" xfId="101" applyFont="1" applyBorder="1" applyAlignment="1">
      <alignment vertical="top" wrapText="1"/>
    </xf>
    <xf numFmtId="15" fontId="51" fillId="0" borderId="2" xfId="101" applyNumberFormat="1" applyFont="1" applyBorder="1" applyAlignment="1">
      <alignment horizontal="center" vertical="top"/>
    </xf>
    <xf numFmtId="0" fontId="51" fillId="0" borderId="0" xfId="101" applyFont="1"/>
    <xf numFmtId="0" fontId="52" fillId="0" borderId="8" xfId="103" applyFont="1" applyBorder="1" applyAlignment="1">
      <alignment vertical="top" wrapText="1"/>
    </xf>
    <xf numFmtId="189" fontId="52" fillId="0" borderId="8" xfId="104" applyNumberFormat="1" applyFont="1" applyBorder="1" applyAlignment="1">
      <alignment vertical="top"/>
    </xf>
    <xf numFmtId="43" fontId="51" fillId="25" borderId="2" xfId="31" applyNumberFormat="1" applyFont="1" applyFill="1" applyBorder="1" applyAlignment="1">
      <alignment vertical="top" wrapText="1"/>
    </xf>
    <xf numFmtId="0" fontId="52" fillId="0" borderId="2" xfId="103" applyFont="1" applyBorder="1" applyAlignment="1">
      <alignment vertical="top" wrapText="1"/>
    </xf>
    <xf numFmtId="189" fontId="52" fillId="0" borderId="2" xfId="104" applyNumberFormat="1" applyFont="1" applyBorder="1" applyAlignment="1">
      <alignment vertical="top"/>
    </xf>
    <xf numFmtId="3" fontId="52" fillId="0" borderId="2" xfId="105" applyNumberFormat="1" applyFont="1" applyFill="1" applyBorder="1" applyAlignment="1">
      <alignment horizontal="right" vertical="top" wrapText="1"/>
    </xf>
    <xf numFmtId="188" fontId="52" fillId="0" borderId="2" xfId="31" applyNumberFormat="1" applyFont="1" applyFill="1" applyBorder="1" applyAlignment="1">
      <alignment vertical="top" wrapText="1" readingOrder="1"/>
    </xf>
    <xf numFmtId="43" fontId="51" fillId="25" borderId="2" xfId="31" applyFont="1" applyFill="1" applyBorder="1" applyAlignment="1">
      <alignment vertical="top"/>
    </xf>
    <xf numFmtId="0" fontId="51" fillId="0" borderId="2" xfId="103" applyFont="1" applyBorder="1" applyAlignment="1">
      <alignment vertical="top" wrapText="1"/>
    </xf>
    <xf numFmtId="0" fontId="51" fillId="0" borderId="2" xfId="105" applyFont="1" applyFill="1" applyBorder="1" applyAlignment="1">
      <alignment horizontal="center" vertical="top"/>
    </xf>
    <xf numFmtId="189" fontId="51" fillId="0" borderId="2" xfId="104" applyNumberFormat="1" applyFont="1" applyFill="1" applyBorder="1" applyAlignment="1">
      <alignment vertical="top"/>
    </xf>
    <xf numFmtId="0" fontId="51" fillId="0" borderId="2" xfId="105" applyFont="1" applyFill="1" applyBorder="1" applyAlignment="1">
      <alignment vertical="top" wrapText="1"/>
    </xf>
    <xf numFmtId="0" fontId="51" fillId="0" borderId="2" xfId="101" applyFont="1" applyFill="1" applyBorder="1" applyAlignment="1">
      <alignment vertical="top"/>
    </xf>
    <xf numFmtId="0" fontId="52" fillId="0" borderId="2" xfId="105" applyFont="1" applyFill="1" applyBorder="1" applyAlignment="1">
      <alignment horizontal="center" vertical="top"/>
    </xf>
    <xf numFmtId="3" fontId="52" fillId="0" borderId="2" xfId="105" applyNumberFormat="1" applyFont="1" applyFill="1" applyBorder="1" applyAlignment="1">
      <alignment vertical="top"/>
    </xf>
    <xf numFmtId="43" fontId="51" fillId="0" borderId="2" xfId="31" applyFont="1" applyFill="1" applyBorder="1" applyAlignment="1">
      <alignment vertical="top"/>
    </xf>
    <xf numFmtId="0" fontId="51" fillId="0" borderId="2" xfId="102" applyFont="1" applyBorder="1" applyAlignment="1">
      <alignment horizontal="justify" vertical="top"/>
    </xf>
    <xf numFmtId="0" fontId="51" fillId="0" borderId="0" xfId="101" applyFont="1" applyFill="1"/>
    <xf numFmtId="0" fontId="51" fillId="0" borderId="2" xfId="105" applyFont="1" applyFill="1" applyBorder="1" applyAlignment="1">
      <alignment horizontal="left" vertical="top" wrapText="1"/>
    </xf>
    <xf numFmtId="0" fontId="51" fillId="0" borderId="2" xfId="106" applyFont="1" applyFill="1" applyBorder="1" applyAlignment="1">
      <alignment vertical="top" wrapText="1"/>
    </xf>
    <xf numFmtId="0" fontId="51" fillId="0" borderId="2" xfId="106" applyFont="1" applyFill="1" applyBorder="1" applyAlignment="1">
      <alignment horizontal="center" vertical="top"/>
    </xf>
    <xf numFmtId="3" fontId="51" fillId="0" borderId="2" xfId="106" applyNumberFormat="1" applyFont="1" applyFill="1" applyBorder="1" applyAlignment="1">
      <alignment vertical="top"/>
    </xf>
    <xf numFmtId="0" fontId="51" fillId="0" borderId="2" xfId="105" quotePrefix="1" applyFont="1" applyFill="1" applyBorder="1" applyAlignment="1">
      <alignment vertical="top" wrapText="1"/>
    </xf>
    <xf numFmtId="43" fontId="51" fillId="26" borderId="2" xfId="31" applyNumberFormat="1" applyFont="1" applyFill="1" applyBorder="1" applyAlignment="1">
      <alignment vertical="top" wrapText="1"/>
    </xf>
    <xf numFmtId="43" fontId="51" fillId="25" borderId="2" xfId="31" applyFont="1" applyFill="1" applyBorder="1" applyAlignment="1">
      <alignment vertical="top" wrapText="1"/>
    </xf>
    <xf numFmtId="3" fontId="51" fillId="0" borderId="2" xfId="105" applyNumberFormat="1" applyFont="1" applyFill="1" applyBorder="1" applyAlignment="1">
      <alignment horizontal="right" vertical="top"/>
    </xf>
    <xf numFmtId="0" fontId="51" fillId="2" borderId="2" xfId="102" applyFont="1" applyFill="1" applyBorder="1" applyAlignment="1">
      <alignment vertical="top" wrapText="1" readingOrder="1"/>
    </xf>
    <xf numFmtId="0" fontId="51" fillId="2" borderId="2" xfId="102" applyFont="1" applyFill="1" applyBorder="1" applyAlignment="1">
      <alignment horizontal="center" vertical="top" wrapText="1" readingOrder="1"/>
    </xf>
    <xf numFmtId="188" fontId="51" fillId="2" borderId="2" xfId="31" applyNumberFormat="1" applyFont="1" applyFill="1" applyBorder="1" applyAlignment="1">
      <alignment vertical="top" wrapText="1" readingOrder="1"/>
    </xf>
    <xf numFmtId="0" fontId="51" fillId="0" borderId="0" xfId="102" applyFont="1"/>
    <xf numFmtId="0" fontId="51" fillId="0" borderId="2" xfId="102" applyFont="1" applyBorder="1" applyAlignment="1">
      <alignment wrapText="1"/>
    </xf>
    <xf numFmtId="0" fontId="52" fillId="2" borderId="2" xfId="102" applyFont="1" applyFill="1" applyBorder="1" applyAlignment="1">
      <alignment vertical="top" wrapText="1" readingOrder="1"/>
    </xf>
    <xf numFmtId="0" fontId="52" fillId="2" borderId="2" xfId="102" applyFont="1" applyFill="1" applyBorder="1" applyAlignment="1">
      <alignment horizontal="center" vertical="top" wrapText="1" readingOrder="1"/>
    </xf>
    <xf numFmtId="188" fontId="52" fillId="2" borderId="2" xfId="31" applyNumberFormat="1" applyFont="1" applyFill="1" applyBorder="1" applyAlignment="1">
      <alignment vertical="top" wrapText="1" readingOrder="1"/>
    </xf>
    <xf numFmtId="49" fontId="51" fillId="0" borderId="2" xfId="101" applyNumberFormat="1" applyFont="1" applyBorder="1" applyAlignment="1">
      <alignment horizontal="center" vertical="top"/>
    </xf>
    <xf numFmtId="0" fontId="51" fillId="0" borderId="2" xfId="102" applyFont="1" applyFill="1" applyBorder="1" applyAlignment="1">
      <alignment vertical="top" wrapText="1" readingOrder="1"/>
    </xf>
    <xf numFmtId="0" fontId="51" fillId="0" borderId="2" xfId="102" applyFont="1" applyFill="1" applyBorder="1" applyAlignment="1">
      <alignment horizontal="center" vertical="top" wrapText="1" readingOrder="1"/>
    </xf>
    <xf numFmtId="49" fontId="51" fillId="2" borderId="2" xfId="31" applyNumberFormat="1" applyFont="1" applyFill="1" applyBorder="1" applyAlignment="1">
      <alignment vertical="top" wrapText="1" readingOrder="1"/>
    </xf>
    <xf numFmtId="0" fontId="52" fillId="0" borderId="2" xfId="102" applyFont="1" applyFill="1" applyBorder="1" applyAlignment="1">
      <alignment vertical="top" wrapText="1" readingOrder="1"/>
    </xf>
    <xf numFmtId="0" fontId="52" fillId="0" borderId="2" xfId="102" applyFont="1" applyFill="1" applyBorder="1" applyAlignment="1">
      <alignment horizontal="center" vertical="top" wrapText="1" readingOrder="1"/>
    </xf>
    <xf numFmtId="0" fontId="51" fillId="0" borderId="0" xfId="102" applyFont="1" applyAlignment="1">
      <alignment wrapText="1"/>
    </xf>
    <xf numFmtId="0" fontId="51" fillId="0" borderId="5" xfId="101" applyFont="1" applyBorder="1" applyAlignment="1">
      <alignment vertical="top"/>
    </xf>
    <xf numFmtId="0" fontId="51" fillId="2" borderId="6" xfId="102" applyFont="1" applyFill="1" applyBorder="1" applyAlignment="1">
      <alignment vertical="top" wrapText="1" readingOrder="1"/>
    </xf>
    <xf numFmtId="0" fontId="47" fillId="0" borderId="2" xfId="101" applyFont="1" applyBorder="1" applyAlignment="1">
      <alignment horizontal="center"/>
    </xf>
    <xf numFmtId="43" fontId="47" fillId="0" borderId="2" xfId="31" applyNumberFormat="1" applyFont="1" applyBorder="1"/>
    <xf numFmtId="0" fontId="47" fillId="0" borderId="2" xfId="101" applyFont="1" applyBorder="1"/>
    <xf numFmtId="0" fontId="51" fillId="0" borderId="0" xfId="101" applyFont="1" applyBorder="1"/>
    <xf numFmtId="0" fontId="51" fillId="0" borderId="0" xfId="101" applyFont="1" applyBorder="1" applyAlignment="1">
      <alignment horizontal="center"/>
    </xf>
    <xf numFmtId="43" fontId="51" fillId="0" borderId="0" xfId="31" applyNumberFormat="1" applyFont="1" applyBorder="1"/>
    <xf numFmtId="43" fontId="51" fillId="0" borderId="0" xfId="31" applyFont="1" applyBorder="1"/>
    <xf numFmtId="43" fontId="51" fillId="2" borderId="0" xfId="31" applyFont="1" applyFill="1" applyBorder="1"/>
    <xf numFmtId="0" fontId="51" fillId="27" borderId="0" xfId="101" applyFont="1" applyFill="1" applyBorder="1" applyAlignment="1">
      <alignment horizontal="center"/>
    </xf>
    <xf numFmtId="0" fontId="51" fillId="27" borderId="0" xfId="101" applyFont="1" applyFill="1" applyBorder="1"/>
    <xf numFmtId="43" fontId="51" fillId="27" borderId="0" xfId="31" applyNumberFormat="1" applyFont="1" applyFill="1" applyBorder="1"/>
    <xf numFmtId="43" fontId="51" fillId="27" borderId="0" xfId="31" applyFont="1" applyFill="1" applyBorder="1"/>
    <xf numFmtId="0" fontId="47" fillId="0" borderId="0" xfId="101" applyFont="1" applyBorder="1" applyAlignment="1">
      <alignment horizontal="center"/>
    </xf>
    <xf numFmtId="0" fontId="47" fillId="0" borderId="0" xfId="101" applyFont="1" applyBorder="1"/>
    <xf numFmtId="43" fontId="47" fillId="0" borderId="0" xfId="31" applyNumberFormat="1" applyFont="1" applyBorder="1"/>
    <xf numFmtId="43" fontId="47" fillId="0" borderId="0" xfId="31" applyFont="1" applyBorder="1"/>
    <xf numFmtId="43" fontId="47" fillId="2" borderId="0" xfId="31" applyFont="1" applyFill="1" applyBorder="1"/>
    <xf numFmtId="0" fontId="47" fillId="0" borderId="0" xfId="101" applyFont="1" applyAlignment="1">
      <alignment horizontal="center"/>
    </xf>
    <xf numFmtId="43" fontId="47" fillId="0" borderId="0" xfId="31" applyNumberFormat="1" applyFont="1"/>
    <xf numFmtId="43" fontId="47" fillId="0" borderId="0" xfId="31" applyFont="1"/>
    <xf numFmtId="43" fontId="47" fillId="2" borderId="0" xfId="31" applyFont="1" applyFill="1"/>
    <xf numFmtId="43" fontId="47" fillId="0" borderId="2" xfId="31" applyFont="1" applyBorder="1"/>
    <xf numFmtId="43" fontId="47" fillId="2" borderId="2" xfId="31" applyFont="1" applyFill="1" applyBorder="1"/>
    <xf numFmtId="0" fontId="55" fillId="0" borderId="32" xfId="99" applyFont="1" applyBorder="1" applyAlignment="1" applyProtection="1">
      <alignment horizontal="center" vertical="center" wrapText="1"/>
    </xf>
    <xf numFmtId="0" fontId="55" fillId="0" borderId="27" xfId="99" applyFont="1" applyBorder="1" applyAlignment="1" applyProtection="1">
      <alignment horizontal="center" vertical="center" wrapText="1"/>
    </xf>
    <xf numFmtId="0" fontId="44" fillId="0" borderId="33" xfId="99" applyFont="1" applyBorder="1" applyAlignment="1" applyProtection="1">
      <alignment horizontal="left" vertical="center" wrapText="1"/>
    </xf>
    <xf numFmtId="4" fontId="56" fillId="0" borderId="27" xfId="99" applyNumberFormat="1" applyFont="1" applyBorder="1" applyAlignment="1" applyProtection="1">
      <alignment horizontal="right" vertical="center" wrapText="1"/>
    </xf>
    <xf numFmtId="4" fontId="44" fillId="0" borderId="33" xfId="99" applyNumberFormat="1" applyFont="1" applyBorder="1" applyAlignment="1" applyProtection="1">
      <alignment horizontal="right" vertical="center" wrapText="1"/>
    </xf>
    <xf numFmtId="0" fontId="44" fillId="0" borderId="34" xfId="99" applyFont="1" applyBorder="1" applyAlignment="1" applyProtection="1">
      <alignment horizontal="left" vertical="center" wrapText="1"/>
    </xf>
    <xf numFmtId="0" fontId="46" fillId="0" borderId="34" xfId="99" applyFont="1" applyBorder="1" applyAlignment="1" applyProtection="1">
      <alignment horizontal="left" vertical="center" wrapText="1"/>
    </xf>
    <xf numFmtId="4" fontId="56" fillId="0" borderId="34" xfId="99" applyNumberFormat="1" applyFont="1" applyBorder="1" applyAlignment="1" applyProtection="1">
      <alignment horizontal="right" vertical="center" wrapText="1"/>
    </xf>
    <xf numFmtId="4" fontId="44" fillId="0" borderId="34" xfId="99" applyNumberFormat="1" applyFont="1" applyBorder="1" applyAlignment="1" applyProtection="1">
      <alignment horizontal="right" vertical="center" wrapText="1"/>
    </xf>
    <xf numFmtId="0" fontId="7" fillId="0" borderId="2" xfId="99" applyBorder="1"/>
    <xf numFmtId="4" fontId="7" fillId="0" borderId="0" xfId="99" applyNumberFormat="1"/>
    <xf numFmtId="43" fontId="0" fillId="0" borderId="0" xfId="113" applyFont="1"/>
    <xf numFmtId="0" fontId="4" fillId="0" borderId="0" xfId="114" applyFont="1" applyAlignment="1"/>
    <xf numFmtId="0" fontId="7" fillId="0" borderId="0" xfId="114"/>
    <xf numFmtId="0" fontId="57" fillId="0" borderId="0" xfId="114" applyFont="1"/>
    <xf numFmtId="0" fontId="58" fillId="0" borderId="0" xfId="114" applyFont="1"/>
    <xf numFmtId="0" fontId="57" fillId="0" borderId="3" xfId="114" applyFont="1" applyBorder="1"/>
    <xf numFmtId="0" fontId="57" fillId="0" borderId="2" xfId="114" applyFont="1" applyBorder="1" applyAlignment="1">
      <alignment horizontal="center"/>
    </xf>
    <xf numFmtId="0" fontId="57" fillId="0" borderId="7" xfId="114" applyFont="1" applyBorder="1" applyAlignment="1">
      <alignment horizontal="center"/>
    </xf>
    <xf numFmtId="0" fontId="57" fillId="0" borderId="30" xfId="114" applyFont="1" applyBorder="1" applyAlignment="1">
      <alignment horizontal="center"/>
    </xf>
    <xf numFmtId="0" fontId="57" fillId="0" borderId="3" xfId="114" applyFont="1" applyBorder="1" applyAlignment="1">
      <alignment horizontal="center"/>
    </xf>
    <xf numFmtId="0" fontId="57" fillId="0" borderId="29" xfId="114" applyFont="1" applyBorder="1" applyAlignment="1">
      <alignment horizontal="center"/>
    </xf>
    <xf numFmtId="0" fontId="57" fillId="0" borderId="7" xfId="114" applyFont="1" applyBorder="1"/>
    <xf numFmtId="0" fontId="57" fillId="0" borderId="38" xfId="114" applyFont="1" applyBorder="1" applyAlignment="1">
      <alignment horizontal="center"/>
    </xf>
    <xf numFmtId="0" fontId="57" fillId="0" borderId="0" xfId="114" applyFont="1" applyBorder="1" applyAlignment="1">
      <alignment horizontal="center"/>
    </xf>
    <xf numFmtId="0" fontId="57" fillId="0" borderId="8" xfId="114" applyFont="1" applyBorder="1"/>
    <xf numFmtId="0" fontId="57" fillId="0" borderId="12" xfId="114" applyFont="1" applyBorder="1"/>
    <xf numFmtId="0" fontId="57" fillId="0" borderId="8" xfId="114" applyFont="1" applyBorder="1" applyAlignment="1">
      <alignment horizontal="center"/>
    </xf>
    <xf numFmtId="0" fontId="57" fillId="0" borderId="1" xfId="114" applyFont="1" applyBorder="1" applyAlignment="1">
      <alignment horizontal="center"/>
    </xf>
    <xf numFmtId="0" fontId="57" fillId="0" borderId="1" xfId="114" applyFont="1" applyBorder="1"/>
    <xf numFmtId="0" fontId="60" fillId="0" borderId="2" xfId="114" applyFont="1" applyFill="1" applyBorder="1" applyAlignment="1">
      <alignment horizontal="center" vertical="center" wrapText="1" readingOrder="1"/>
    </xf>
    <xf numFmtId="0" fontId="60" fillId="0" borderId="2" xfId="114" applyFont="1" applyBorder="1"/>
    <xf numFmtId="0" fontId="60" fillId="0" borderId="2" xfId="114" applyFont="1" applyBorder="1" applyAlignment="1">
      <alignment horizontal="center" vertical="center"/>
    </xf>
    <xf numFmtId="0" fontId="60" fillId="0" borderId="2" xfId="114" applyFont="1" applyFill="1" applyBorder="1" applyAlignment="1">
      <alignment horizontal="left" vertical="center" wrapText="1" readingOrder="1"/>
    </xf>
    <xf numFmtId="0" fontId="60" fillId="0" borderId="8" xfId="114" applyFont="1" applyBorder="1"/>
    <xf numFmtId="0" fontId="60" fillId="0" borderId="0" xfId="114" applyFont="1"/>
    <xf numFmtId="0" fontId="60" fillId="0" borderId="2" xfId="114" applyFont="1" applyFill="1" applyBorder="1" applyAlignment="1">
      <alignment vertical="center" wrapText="1" readingOrder="1"/>
    </xf>
    <xf numFmtId="0" fontId="61" fillId="0" borderId="0" xfId="114" applyFont="1" applyFill="1" applyBorder="1" applyAlignment="1">
      <alignment horizontal="center" vertical="center" wrapText="1" readingOrder="1"/>
    </xf>
    <xf numFmtId="188" fontId="60" fillId="0" borderId="2" xfId="115" applyNumberFormat="1" applyFont="1" applyBorder="1"/>
    <xf numFmtId="0" fontId="17" fillId="0" borderId="2" xfId="114" applyFont="1" applyBorder="1" applyAlignment="1">
      <alignment vertical="center" wrapText="1"/>
    </xf>
    <xf numFmtId="0" fontId="17" fillId="0" borderId="2" xfId="114" applyFont="1" applyBorder="1" applyAlignment="1">
      <alignment vertical="center"/>
    </xf>
    <xf numFmtId="0" fontId="60" fillId="2" borderId="2" xfId="114" applyFont="1" applyFill="1" applyBorder="1" applyAlignment="1">
      <alignment vertical="center" wrapText="1"/>
    </xf>
    <xf numFmtId="0" fontId="60" fillId="0" borderId="2" xfId="116" applyFont="1" applyFill="1" applyBorder="1" applyAlignment="1">
      <alignment vertical="center" wrapText="1" readingOrder="1"/>
    </xf>
    <xf numFmtId="0" fontId="61" fillId="0" borderId="2" xfId="114" applyFont="1" applyFill="1" applyBorder="1" applyAlignment="1">
      <alignment horizontal="center" vertical="center" wrapText="1" readingOrder="1"/>
    </xf>
    <xf numFmtId="4" fontId="28" fillId="0" borderId="2" xfId="99" applyNumberFormat="1" applyFont="1" applyBorder="1"/>
    <xf numFmtId="0" fontId="46" fillId="0" borderId="28" xfId="99" applyFont="1" applyBorder="1" applyAlignment="1" applyProtection="1">
      <alignment horizontal="left" vertical="center" wrapText="1"/>
    </xf>
    <xf numFmtId="4" fontId="46" fillId="0" borderId="28" xfId="99" applyNumberFormat="1" applyFont="1" applyBorder="1" applyAlignment="1" applyProtection="1">
      <alignment horizontal="right" vertical="center" wrapText="1"/>
    </xf>
    <xf numFmtId="0" fontId="57" fillId="0" borderId="29" xfId="114" applyFont="1" applyBorder="1" applyAlignment="1">
      <alignment horizontal="center" vertical="center"/>
    </xf>
    <xf numFmtId="0" fontId="59" fillId="0" borderId="0" xfId="114" applyFont="1" applyBorder="1" applyAlignment="1">
      <alignment horizontal="center" vertical="center"/>
    </xf>
    <xf numFmtId="0" fontId="59" fillId="0" borderId="1" xfId="114" applyFont="1" applyBorder="1" applyAlignment="1">
      <alignment horizontal="center" vertical="center"/>
    </xf>
    <xf numFmtId="188" fontId="14" fillId="0" borderId="2" xfId="118" applyNumberFormat="1" applyFont="1" applyFill="1" applyBorder="1" applyAlignment="1">
      <alignment vertical="top" wrapText="1" readingOrder="1"/>
    </xf>
    <xf numFmtId="188" fontId="60" fillId="0" borderId="2" xfId="114" applyNumberFormat="1" applyFont="1" applyFill="1" applyBorder="1" applyAlignment="1">
      <alignment horizontal="left" vertical="center" wrapText="1" readingOrder="1"/>
    </xf>
    <xf numFmtId="188" fontId="60" fillId="0" borderId="2" xfId="114" applyNumberFormat="1" applyFont="1" applyFill="1" applyBorder="1" applyAlignment="1">
      <alignment vertical="center" wrapText="1" readingOrder="1"/>
    </xf>
    <xf numFmtId="188" fontId="60" fillId="0" borderId="2" xfId="114" quotePrefix="1" applyNumberFormat="1" applyFont="1" applyFill="1" applyBorder="1" applyAlignment="1">
      <alignment vertical="center" wrapText="1" readingOrder="1"/>
    </xf>
    <xf numFmtId="43" fontId="60" fillId="0" borderId="2" xfId="1" applyFont="1" applyFill="1" applyBorder="1" applyAlignment="1">
      <alignment vertical="center" wrapText="1" readingOrder="1"/>
    </xf>
    <xf numFmtId="189" fontId="60" fillId="0" borderId="2" xfId="1" applyNumberFormat="1" applyFont="1" applyFill="1" applyBorder="1" applyAlignment="1">
      <alignment vertical="center" wrapText="1" readingOrder="1"/>
    </xf>
    <xf numFmtId="189" fontId="17" fillId="0" borderId="2" xfId="1" applyNumberFormat="1" applyFont="1" applyBorder="1" applyAlignment="1">
      <alignment vertical="center" wrapText="1"/>
    </xf>
    <xf numFmtId="189" fontId="17" fillId="0" borderId="2" xfId="1" applyNumberFormat="1" applyFont="1" applyBorder="1" applyAlignment="1">
      <alignment vertical="center"/>
    </xf>
    <xf numFmtId="188" fontId="57" fillId="0" borderId="2" xfId="114" applyNumberFormat="1" applyFont="1" applyBorder="1"/>
    <xf numFmtId="0" fontId="8" fillId="0" borderId="0" xfId="58"/>
    <xf numFmtId="0" fontId="45" fillId="0" borderId="0" xfId="58" applyFont="1" applyBorder="1" applyAlignment="1" applyProtection="1">
      <alignment horizontal="left" vertical="center"/>
    </xf>
    <xf numFmtId="0" fontId="45" fillId="0" borderId="2" xfId="58" applyFont="1" applyBorder="1" applyAlignment="1" applyProtection="1">
      <alignment horizontal="center" vertical="center" wrapText="1"/>
    </xf>
    <xf numFmtId="189" fontId="47" fillId="0" borderId="2" xfId="31" applyNumberFormat="1" applyFont="1" applyBorder="1"/>
    <xf numFmtId="189" fontId="51" fillId="28" borderId="2" xfId="31" applyNumberFormat="1" applyFont="1" applyFill="1" applyBorder="1" applyAlignment="1">
      <alignment vertical="top" wrapText="1"/>
    </xf>
    <xf numFmtId="43" fontId="47" fillId="28" borderId="0" xfId="31" applyFont="1" applyFill="1"/>
    <xf numFmtId="43" fontId="47" fillId="28" borderId="0" xfId="31" applyFont="1" applyFill="1" applyBorder="1"/>
    <xf numFmtId="43" fontId="51" fillId="28" borderId="0" xfId="31" applyFont="1" applyFill="1" applyBorder="1"/>
    <xf numFmtId="43" fontId="51" fillId="28" borderId="2" xfId="31" applyFont="1" applyFill="1" applyBorder="1" applyAlignment="1">
      <alignment vertical="top"/>
    </xf>
    <xf numFmtId="43" fontId="51" fillId="28" borderId="2" xfId="31" applyNumberFormat="1" applyFont="1" applyFill="1" applyBorder="1" applyAlignment="1">
      <alignment vertical="top" wrapText="1"/>
    </xf>
    <xf numFmtId="43" fontId="51" fillId="28" borderId="2" xfId="31" applyFont="1" applyFill="1" applyBorder="1" applyAlignment="1">
      <alignment vertical="top" wrapText="1"/>
    </xf>
    <xf numFmtId="43" fontId="47" fillId="28" borderId="29" xfId="31" applyFont="1" applyFill="1" applyBorder="1" applyAlignment="1">
      <alignment horizontal="center" vertical="top"/>
    </xf>
    <xf numFmtId="0" fontId="45" fillId="0" borderId="0" xfId="58" applyFont="1" applyBorder="1" applyAlignment="1" applyProtection="1">
      <alignment horizontal="center" vertical="center"/>
    </xf>
    <xf numFmtId="0" fontId="45" fillId="0" borderId="27" xfId="58" applyFont="1" applyBorder="1" applyAlignment="1" applyProtection="1">
      <alignment horizontal="center" vertical="center" wrapText="1"/>
    </xf>
    <xf numFmtId="0" fontId="61" fillId="0" borderId="0" xfId="154" applyFont="1"/>
    <xf numFmtId="187" fontId="78" fillId="0" borderId="0" xfId="3" applyFont="1" applyFill="1"/>
    <xf numFmtId="0" fontId="61" fillId="29" borderId="2" xfId="90" applyFont="1" applyFill="1" applyBorder="1" applyAlignment="1">
      <alignment horizontal="center" vertical="top"/>
    </xf>
    <xf numFmtId="0" fontId="61" fillId="29" borderId="2" xfId="90" applyFont="1" applyFill="1" applyBorder="1" applyAlignment="1">
      <alignment horizontal="center" vertical="top" wrapText="1"/>
    </xf>
    <xf numFmtId="1" fontId="61" fillId="0" borderId="2" xfId="154" applyNumberFormat="1" applyFont="1" applyFill="1" applyBorder="1" applyAlignment="1">
      <alignment horizontal="center" vertical="top" wrapText="1" readingOrder="1"/>
    </xf>
    <xf numFmtId="0" fontId="61" fillId="0" borderId="2" xfId="154" applyFont="1" applyFill="1" applyBorder="1" applyAlignment="1">
      <alignment horizontal="center" vertical="top" wrapText="1" readingOrder="1"/>
    </xf>
    <xf numFmtId="0" fontId="61" fillId="0" borderId="2" xfId="154" applyFont="1" applyFill="1" applyBorder="1" applyAlignment="1">
      <alignment vertical="top" wrapText="1" readingOrder="1"/>
    </xf>
    <xf numFmtId="0" fontId="61" fillId="0" borderId="2" xfId="90" applyFont="1" applyFill="1" applyBorder="1" applyAlignment="1">
      <alignment vertical="top" wrapText="1" readingOrder="1"/>
    </xf>
    <xf numFmtId="0" fontId="79" fillId="0" borderId="2" xfId="90" applyFont="1" applyFill="1" applyBorder="1" applyAlignment="1">
      <alignment vertical="top" wrapText="1" readingOrder="1"/>
    </xf>
    <xf numFmtId="0" fontId="61" fillId="0" borderId="2" xfId="90" applyFont="1" applyFill="1" applyBorder="1" applyAlignment="1">
      <alignment horizontal="center" vertical="top"/>
    </xf>
    <xf numFmtId="189" fontId="60" fillId="0" borderId="2" xfId="120" applyNumberFormat="1" applyFont="1" applyFill="1" applyBorder="1" applyAlignment="1">
      <alignment horizontal="center" vertical="top" wrapText="1"/>
    </xf>
    <xf numFmtId="189" fontId="60" fillId="0" borderId="2" xfId="90" applyNumberFormat="1" applyFont="1" applyFill="1" applyBorder="1" applyAlignment="1">
      <alignment horizontal="center" vertical="top" wrapText="1"/>
    </xf>
    <xf numFmtId="0" fontId="60" fillId="0" borderId="2" xfId="90" applyFont="1" applyFill="1" applyBorder="1" applyAlignment="1">
      <alignment horizontal="center" vertical="top" wrapText="1"/>
    </xf>
    <xf numFmtId="189" fontId="60" fillId="0" borderId="2" xfId="90" applyNumberFormat="1" applyFont="1" applyFill="1" applyBorder="1" applyAlignment="1">
      <alignment horizontal="right" vertical="top" wrapText="1"/>
    </xf>
    <xf numFmtId="189" fontId="61" fillId="0" borderId="2" xfId="90" applyNumberFormat="1" applyFont="1" applyFill="1" applyBorder="1" applyAlignment="1">
      <alignment horizontal="center" vertical="top"/>
    </xf>
    <xf numFmtId="0" fontId="60" fillId="0" borderId="2" xfId="310" applyFont="1" applyFill="1" applyBorder="1" applyAlignment="1">
      <alignment vertical="top" wrapText="1" readingOrder="1"/>
    </xf>
    <xf numFmtId="0" fontId="61" fillId="0" borderId="3" xfId="310" applyFont="1" applyFill="1" applyBorder="1" applyAlignment="1">
      <alignment horizontal="center" vertical="top" wrapText="1" readingOrder="1"/>
    </xf>
    <xf numFmtId="188" fontId="60" fillId="0" borderId="3" xfId="75" applyNumberFormat="1" applyFont="1" applyFill="1" applyBorder="1" applyAlignment="1">
      <alignment vertical="top" wrapText="1" readingOrder="1"/>
    </xf>
    <xf numFmtId="188" fontId="60" fillId="0" borderId="2" xfId="75" applyNumberFormat="1" applyFont="1" applyFill="1" applyBorder="1" applyAlignment="1">
      <alignment vertical="top" wrapText="1" readingOrder="1"/>
    </xf>
    <xf numFmtId="188" fontId="60" fillId="0" borderId="2" xfId="75" applyNumberFormat="1" applyFont="1" applyFill="1" applyBorder="1" applyAlignment="1">
      <alignment horizontal="right" vertical="top" wrapText="1" readingOrder="1"/>
    </xf>
    <xf numFmtId="188" fontId="60" fillId="0" borderId="2" xfId="75" applyNumberFormat="1" applyFont="1" applyFill="1" applyBorder="1" applyAlignment="1">
      <alignment vertical="top" wrapText="1"/>
    </xf>
    <xf numFmtId="1" fontId="14" fillId="0" borderId="2" xfId="154" applyNumberFormat="1" applyFont="1" applyFill="1" applyBorder="1" applyAlignment="1">
      <alignment horizontal="center" vertical="top" wrapText="1" readingOrder="1"/>
    </xf>
    <xf numFmtId="0" fontId="14" fillId="0" borderId="2" xfId="154" applyFont="1" applyFill="1" applyBorder="1" applyAlignment="1">
      <alignment horizontal="center" vertical="top" wrapText="1" readingOrder="1"/>
    </xf>
    <xf numFmtId="0" fontId="14" fillId="0" borderId="2" xfId="154" applyFont="1" applyFill="1" applyBorder="1" applyAlignment="1">
      <alignment vertical="top" wrapText="1" readingOrder="1"/>
    </xf>
    <xf numFmtId="0" fontId="14" fillId="0" borderId="2" xfId="90" applyFont="1" applyFill="1" applyBorder="1" applyAlignment="1">
      <alignment vertical="top" wrapText="1" readingOrder="1"/>
    </xf>
    <xf numFmtId="0" fontId="80" fillId="0" borderId="2" xfId="90" applyFont="1" applyFill="1" applyBorder="1" applyAlignment="1">
      <alignment vertical="top" wrapText="1" readingOrder="1"/>
    </xf>
    <xf numFmtId="188" fontId="14" fillId="0" borderId="2" xfId="3" applyNumberFormat="1" applyFont="1" applyFill="1" applyBorder="1" applyAlignment="1">
      <alignment vertical="top" wrapText="1" readingOrder="1"/>
    </xf>
    <xf numFmtId="187" fontId="14" fillId="0" borderId="2" xfId="3" applyFont="1" applyFill="1" applyBorder="1" applyAlignment="1">
      <alignment vertical="top" wrapText="1" readingOrder="1"/>
    </xf>
    <xf numFmtId="187" fontId="14" fillId="0" borderId="2" xfId="3" applyFont="1" applyFill="1" applyBorder="1" applyAlignment="1">
      <alignment vertical="top" wrapText="1"/>
    </xf>
    <xf numFmtId="0" fontId="17" fillId="0" borderId="2" xfId="154" applyFont="1" applyFill="1" applyBorder="1" applyAlignment="1">
      <alignment vertical="top" wrapText="1" readingOrder="1"/>
    </xf>
    <xf numFmtId="1" fontId="14" fillId="0" borderId="2" xfId="103" applyNumberFormat="1" applyFont="1" applyFill="1" applyBorder="1" applyAlignment="1">
      <alignment horizontal="center" vertical="top"/>
    </xf>
    <xf numFmtId="0" fontId="14" fillId="0" borderId="2" xfId="103" applyFont="1" applyFill="1" applyBorder="1" applyAlignment="1">
      <alignment horizontal="center" vertical="top" wrapText="1"/>
    </xf>
    <xf numFmtId="0" fontId="14" fillId="0" borderId="2" xfId="103" applyFont="1" applyFill="1" applyBorder="1" applyAlignment="1">
      <alignment vertical="top" wrapText="1"/>
    </xf>
    <xf numFmtId="0" fontId="14" fillId="0" borderId="2" xfId="105" applyFont="1" applyFill="1" applyBorder="1" applyAlignment="1">
      <alignment horizontal="center" vertical="top"/>
    </xf>
    <xf numFmtId="3" fontId="14" fillId="0" borderId="2" xfId="105" applyNumberFormat="1" applyFont="1" applyFill="1" applyBorder="1" applyAlignment="1">
      <alignment horizontal="right" vertical="top"/>
    </xf>
    <xf numFmtId="0" fontId="14" fillId="0" borderId="2" xfId="90" applyFont="1" applyFill="1" applyBorder="1" applyAlignment="1">
      <alignment vertical="top" wrapText="1"/>
    </xf>
    <xf numFmtId="188" fontId="17" fillId="0" borderId="2" xfId="118" applyNumberFormat="1" applyFont="1" applyFill="1" applyBorder="1" applyAlignment="1">
      <alignment vertical="top" wrapText="1" readingOrder="1"/>
    </xf>
    <xf numFmtId="187" fontId="14" fillId="0" borderId="2" xfId="118" applyNumberFormat="1" applyFont="1" applyFill="1" applyBorder="1" applyAlignment="1">
      <alignment horizontal="center" vertical="top" wrapText="1" readingOrder="1"/>
    </xf>
    <xf numFmtId="188" fontId="17" fillId="0" borderId="2" xfId="75" applyNumberFormat="1" applyFont="1" applyFill="1" applyBorder="1" applyAlignment="1">
      <alignment vertical="top" wrapText="1" readingOrder="1"/>
    </xf>
    <xf numFmtId="0" fontId="14" fillId="0" borderId="2" xfId="105" applyFont="1" applyFill="1" applyBorder="1" applyAlignment="1">
      <alignment vertical="top" wrapText="1"/>
    </xf>
    <xf numFmtId="187" fontId="14" fillId="0" borderId="2" xfId="118" applyNumberFormat="1" applyFont="1" applyFill="1" applyBorder="1" applyAlignment="1">
      <alignment vertical="top" wrapText="1" readingOrder="1"/>
    </xf>
    <xf numFmtId="187" fontId="14" fillId="0" borderId="2" xfId="118" applyNumberFormat="1" applyFont="1" applyFill="1" applyBorder="1" applyAlignment="1">
      <alignment vertical="top" wrapText="1"/>
    </xf>
    <xf numFmtId="188" fontId="14" fillId="0" borderId="2" xfId="75" applyNumberFormat="1" applyFont="1" applyFill="1" applyBorder="1" applyAlignment="1">
      <alignment vertical="top" wrapText="1" readingOrder="1"/>
    </xf>
    <xf numFmtId="0" fontId="14" fillId="0" borderId="0" xfId="154" applyFont="1"/>
    <xf numFmtId="188" fontId="14" fillId="0" borderId="2" xfId="118" applyNumberFormat="1" applyFont="1" applyFill="1" applyBorder="1" applyAlignment="1">
      <alignment horizontal="right" vertical="top" wrapText="1" readingOrder="1"/>
    </xf>
    <xf numFmtId="49" fontId="61" fillId="29" borderId="2" xfId="90" applyNumberFormat="1" applyFont="1" applyFill="1" applyBorder="1" applyAlignment="1">
      <alignment horizontal="center" vertical="top" wrapText="1" readingOrder="1"/>
    </xf>
    <xf numFmtId="0" fontId="61" fillId="29" borderId="2" xfId="90" applyFont="1" applyFill="1" applyBorder="1" applyAlignment="1">
      <alignment horizontal="center" vertical="top" wrapText="1" readingOrder="1"/>
    </xf>
    <xf numFmtId="0" fontId="61" fillId="29" borderId="2" xfId="90" applyFont="1" applyFill="1" applyBorder="1" applyAlignment="1">
      <alignment vertical="top" wrapText="1" readingOrder="1"/>
    </xf>
    <xf numFmtId="0" fontId="79" fillId="29" borderId="2" xfId="90" applyFont="1" applyFill="1" applyBorder="1" applyAlignment="1">
      <alignment vertical="top" wrapText="1" readingOrder="1"/>
    </xf>
    <xf numFmtId="0" fontId="9" fillId="29" borderId="2" xfId="90" applyFont="1" applyFill="1" applyBorder="1" applyAlignment="1">
      <alignment vertical="top" wrapText="1" readingOrder="1"/>
    </xf>
    <xf numFmtId="3" fontId="9" fillId="29" borderId="2" xfId="90" applyNumberFormat="1" applyFont="1" applyFill="1" applyBorder="1" applyAlignment="1">
      <alignment vertical="top" wrapText="1" readingOrder="1"/>
    </xf>
    <xf numFmtId="4" fontId="61" fillId="29" borderId="2" xfId="90" applyNumberFormat="1" applyFont="1" applyFill="1" applyBorder="1" applyAlignment="1">
      <alignment vertical="top" wrapText="1" readingOrder="1"/>
    </xf>
    <xf numFmtId="187" fontId="57" fillId="29" borderId="2" xfId="120" applyFont="1" applyFill="1" applyBorder="1" applyAlignment="1">
      <alignment vertical="top" wrapText="1" readingOrder="1"/>
    </xf>
    <xf numFmtId="188" fontId="61" fillId="29" borderId="2" xfId="90" applyNumberFormat="1" applyFont="1" applyFill="1" applyBorder="1" applyAlignment="1">
      <alignment vertical="top" wrapText="1" readingOrder="1"/>
    </xf>
    <xf numFmtId="188" fontId="9" fillId="29" borderId="2" xfId="118" applyNumberFormat="1" applyFont="1" applyFill="1" applyBorder="1" applyAlignment="1">
      <alignment vertical="top" wrapText="1" readingOrder="1"/>
    </xf>
    <xf numFmtId="188" fontId="57" fillId="29" borderId="2" xfId="90" applyNumberFormat="1" applyFont="1" applyFill="1" applyBorder="1" applyAlignment="1">
      <alignment vertical="top" wrapText="1" readingOrder="1"/>
    </xf>
    <xf numFmtId="0" fontId="61" fillId="29" borderId="2" xfId="90" applyFont="1" applyFill="1" applyBorder="1" applyAlignment="1">
      <alignment vertical="top" wrapText="1"/>
    </xf>
    <xf numFmtId="0" fontId="79" fillId="0" borderId="0" xfId="154" applyFont="1"/>
    <xf numFmtId="0" fontId="45" fillId="0" borderId="0" xfId="58" applyFont="1" applyBorder="1" applyAlignment="1" applyProtection="1">
      <alignment vertical="center"/>
    </xf>
    <xf numFmtId="0" fontId="8" fillId="0" borderId="0" xfId="58" applyAlignment="1"/>
    <xf numFmtId="0" fontId="8" fillId="0" borderId="0" xfId="58" applyAlignment="1">
      <alignment horizontal="center"/>
    </xf>
    <xf numFmtId="4" fontId="83" fillId="0" borderId="0" xfId="99" applyNumberFormat="1" applyFont="1"/>
    <xf numFmtId="0" fontId="85" fillId="0" borderId="0" xfId="58" applyFont="1"/>
    <xf numFmtId="4" fontId="84" fillId="0" borderId="27" xfId="99" applyNumberFormat="1" applyFont="1" applyBorder="1" applyAlignment="1" applyProtection="1">
      <alignment horizontal="right" vertical="center" wrapText="1"/>
    </xf>
    <xf numFmtId="0" fontId="15" fillId="0" borderId="3" xfId="0" applyFont="1" applyBorder="1"/>
    <xf numFmtId="0" fontId="15" fillId="0" borderId="8" xfId="0" applyFont="1" applyBorder="1"/>
    <xf numFmtId="0" fontId="5" fillId="2" borderId="4" xfId="0" applyFont="1" applyFill="1" applyBorder="1"/>
    <xf numFmtId="4" fontId="88" fillId="0" borderId="2" xfId="0" applyNumberFormat="1" applyFont="1" applyBorder="1"/>
    <xf numFmtId="0" fontId="15" fillId="0" borderId="2" xfId="0" applyFont="1" applyBorder="1"/>
    <xf numFmtId="189" fontId="15" fillId="0" borderId="2" xfId="1" applyNumberFormat="1" applyFont="1" applyBorder="1"/>
    <xf numFmtId="0" fontId="15" fillId="0" borderId="4" xfId="0" applyFont="1" applyBorder="1"/>
    <xf numFmtId="0" fontId="5" fillId="0" borderId="4" xfId="0" applyFont="1" applyBorder="1"/>
    <xf numFmtId="9" fontId="89" fillId="0" borderId="2" xfId="0" applyNumberFormat="1" applyFont="1" applyBorder="1"/>
    <xf numFmtId="3" fontId="88" fillId="0" borderId="2" xfId="0" applyNumberFormat="1" applyFont="1" applyBorder="1"/>
    <xf numFmtId="43" fontId="15" fillId="0" borderId="2" xfId="1" applyFont="1" applyBorder="1"/>
    <xf numFmtId="0" fontId="89" fillId="0" borderId="2" xfId="0" applyFont="1" applyBorder="1"/>
    <xf numFmtId="4" fontId="89" fillId="0" borderId="2" xfId="0" applyNumberFormat="1" applyFont="1" applyBorder="1"/>
    <xf numFmtId="3" fontId="89" fillId="0" borderId="2" xfId="0" applyNumberFormat="1" applyFont="1" applyBorder="1"/>
    <xf numFmtId="189" fontId="8" fillId="0" borderId="0" xfId="58" applyNumberFormat="1"/>
    <xf numFmtId="9" fontId="45" fillId="0" borderId="0" xfId="58" applyNumberFormat="1" applyFont="1" applyBorder="1" applyAlignment="1" applyProtection="1">
      <alignment vertical="center"/>
    </xf>
    <xf numFmtId="0" fontId="46" fillId="0" borderId="33" xfId="58" applyFont="1" applyBorder="1" applyAlignment="1" applyProtection="1">
      <alignment horizontal="left" vertical="center" wrapText="1"/>
    </xf>
    <xf numFmtId="0" fontId="45" fillId="0" borderId="28" xfId="58" applyFont="1" applyBorder="1" applyAlignment="1" applyProtection="1">
      <alignment horizontal="center" vertical="center" wrapText="1"/>
    </xf>
    <xf numFmtId="0" fontId="45" fillId="0" borderId="33" xfId="58" applyFont="1" applyBorder="1" applyAlignment="1" applyProtection="1">
      <alignment horizontal="center" vertical="center" wrapText="1"/>
    </xf>
    <xf numFmtId="0" fontId="86" fillId="0" borderId="28" xfId="58" applyFont="1" applyBorder="1" applyAlignment="1" applyProtection="1">
      <alignment horizontal="left" vertical="center" wrapText="1"/>
    </xf>
    <xf numFmtId="4" fontId="86" fillId="0" borderId="28" xfId="58" applyNumberFormat="1" applyFont="1" applyBorder="1" applyAlignment="1" applyProtection="1">
      <alignment horizontal="right" vertical="center" wrapText="1"/>
    </xf>
    <xf numFmtId="0" fontId="91" fillId="0" borderId="0" xfId="162" applyFont="1" applyFill="1" applyBorder="1" applyAlignment="1">
      <alignment vertical="center"/>
    </xf>
    <xf numFmtId="0" fontId="51" fillId="0" borderId="0" xfId="162" applyFont="1" applyFill="1" applyBorder="1" applyAlignment="1">
      <alignment vertical="center"/>
    </xf>
    <xf numFmtId="0" fontId="54" fillId="0" borderId="0" xfId="162" applyFont="1" applyFill="1" applyBorder="1" applyAlignment="1">
      <alignment vertical="center"/>
    </xf>
    <xf numFmtId="0" fontId="8" fillId="0" borderId="0" xfId="154"/>
    <xf numFmtId="0" fontId="92" fillId="0" borderId="49" xfId="162" applyFont="1" applyFill="1" applyBorder="1" applyAlignment="1" applyProtection="1">
      <alignment horizontal="center" vertical="center" wrapText="1"/>
    </xf>
    <xf numFmtId="0" fontId="92" fillId="0" borderId="50" xfId="162" applyFont="1" applyFill="1" applyBorder="1" applyAlignment="1" applyProtection="1">
      <alignment horizontal="center" vertical="center" wrapText="1"/>
    </xf>
    <xf numFmtId="0" fontId="93" fillId="0" borderId="49" xfId="162" applyFont="1" applyFill="1" applyBorder="1" applyAlignment="1" applyProtection="1">
      <alignment horizontal="center" vertical="center" wrapText="1"/>
    </xf>
    <xf numFmtId="0" fontId="92" fillId="0" borderId="51" xfId="162" applyFont="1" applyFill="1" applyBorder="1" applyAlignment="1" applyProtection="1">
      <alignment horizontal="center" vertical="center" wrapText="1"/>
    </xf>
    <xf numFmtId="0" fontId="94" fillId="0" borderId="52" xfId="162" applyFont="1" applyFill="1" applyBorder="1" applyAlignment="1" applyProtection="1">
      <alignment horizontal="left" vertical="center" wrapText="1"/>
    </xf>
    <xf numFmtId="0" fontId="94" fillId="0" borderId="3" xfId="162" applyFont="1" applyFill="1" applyBorder="1" applyAlignment="1" applyProtection="1">
      <alignment horizontal="left" vertical="center" wrapText="1"/>
    </xf>
    <xf numFmtId="0" fontId="95" fillId="0" borderId="53" xfId="162" applyFont="1" applyFill="1" applyBorder="1" applyAlignment="1" applyProtection="1">
      <alignment horizontal="left" vertical="center" wrapText="1"/>
    </xf>
    <xf numFmtId="0" fontId="95" fillId="0" borderId="50" xfId="162" applyFont="1" applyFill="1" applyBorder="1" applyAlignment="1" applyProtection="1">
      <alignment horizontal="left" vertical="center" wrapText="1"/>
    </xf>
    <xf numFmtId="187" fontId="54" fillId="0" borderId="54" xfId="3" applyFont="1" applyFill="1" applyBorder="1" applyAlignment="1" applyProtection="1">
      <alignment horizontal="left" vertical="center" wrapText="1"/>
    </xf>
    <xf numFmtId="3" fontId="87" fillId="0" borderId="55" xfId="162" applyNumberFormat="1" applyFont="1" applyFill="1" applyBorder="1" applyAlignment="1" applyProtection="1">
      <alignment horizontal="center" vertical="center" wrapText="1"/>
    </xf>
    <xf numFmtId="187" fontId="90" fillId="0" borderId="56" xfId="120" applyFont="1" applyFill="1" applyBorder="1" applyAlignment="1" applyProtection="1">
      <alignment horizontal="center" vertical="center" wrapText="1"/>
    </xf>
    <xf numFmtId="0" fontId="97" fillId="0" borderId="54" xfId="154" applyFont="1" applyFill="1" applyBorder="1" applyAlignment="1">
      <alignment vertical="center" wrapText="1"/>
    </xf>
    <xf numFmtId="3" fontId="96" fillId="0" borderId="55" xfId="162" applyNumberFormat="1" applyFont="1" applyFill="1" applyBorder="1" applyAlignment="1" applyProtection="1">
      <alignment horizontal="right" vertical="center" wrapText="1"/>
    </xf>
    <xf numFmtId="3" fontId="96" fillId="0" borderId="57" xfId="162" applyNumberFormat="1" applyFont="1" applyFill="1" applyBorder="1" applyAlignment="1" applyProtection="1">
      <alignment horizontal="center" vertical="center" wrapText="1"/>
    </xf>
    <xf numFmtId="49" fontId="51" fillId="0" borderId="58" xfId="162" applyNumberFormat="1" applyFont="1" applyFill="1" applyBorder="1" applyAlignment="1">
      <alignment horizontal="left" vertical="center" wrapText="1"/>
    </xf>
    <xf numFmtId="49" fontId="28" fillId="0" borderId="38" xfId="162" applyNumberFormat="1" applyFont="1" applyFill="1" applyBorder="1" applyAlignment="1">
      <alignment horizontal="center" vertical="center"/>
    </xf>
    <xf numFmtId="3" fontId="94" fillId="0" borderId="50" xfId="162" applyNumberFormat="1" applyFont="1" applyFill="1" applyBorder="1" applyAlignment="1" applyProtection="1">
      <alignment horizontal="left" vertical="center" wrapText="1"/>
    </xf>
    <xf numFmtId="0" fontId="94" fillId="0" borderId="50" xfId="162" applyFont="1" applyFill="1" applyBorder="1" applyAlignment="1" applyProtection="1">
      <alignment horizontal="left" vertical="center" wrapText="1"/>
    </xf>
    <xf numFmtId="49" fontId="99" fillId="0" borderId="59" xfId="162" applyNumberFormat="1" applyFont="1" applyFill="1" applyBorder="1" applyAlignment="1">
      <alignment horizontal="center" vertical="center" wrapText="1"/>
    </xf>
    <xf numFmtId="0" fontId="100" fillId="0" borderId="60" xfId="162" applyFont="1" applyFill="1" applyBorder="1" applyAlignment="1" applyProtection="1">
      <alignment horizontal="center" vertical="center" wrapText="1"/>
    </xf>
    <xf numFmtId="4" fontId="94" fillId="0" borderId="56" xfId="162" applyNumberFormat="1" applyFont="1" applyFill="1" applyBorder="1" applyAlignment="1" applyProtection="1">
      <alignment horizontal="center" vertical="center" wrapText="1"/>
    </xf>
    <xf numFmtId="3" fontId="90" fillId="0" borderId="56" xfId="162" applyNumberFormat="1" applyFont="1" applyFill="1" applyBorder="1" applyAlignment="1" applyProtection="1">
      <alignment horizontal="right" vertical="center" wrapText="1"/>
    </xf>
    <xf numFmtId="0" fontId="94" fillId="0" borderId="61" xfId="162" applyFont="1" applyFill="1" applyBorder="1" applyAlignment="1" applyProtection="1">
      <alignment horizontal="left" vertical="center" wrapText="1"/>
    </xf>
    <xf numFmtId="0" fontId="28" fillId="0" borderId="0" xfId="162" applyFont="1" applyFill="1" applyBorder="1"/>
    <xf numFmtId="4" fontId="54" fillId="0" borderId="56" xfId="162" applyNumberFormat="1" applyFont="1" applyFill="1" applyBorder="1" applyAlignment="1" applyProtection="1">
      <alignment horizontal="center" vertical="center" wrapText="1"/>
    </xf>
    <xf numFmtId="3" fontId="96" fillId="0" borderId="57" xfId="162" applyNumberFormat="1" applyFont="1" applyFill="1" applyBorder="1" applyAlignment="1" applyProtection="1">
      <alignment horizontal="right" vertical="center" wrapText="1"/>
    </xf>
    <xf numFmtId="0" fontId="54" fillId="0" borderId="56" xfId="162" applyFont="1" applyFill="1" applyBorder="1" applyAlignment="1" applyProtection="1">
      <alignment horizontal="left" vertical="center" wrapText="1"/>
    </xf>
    <xf numFmtId="49" fontId="28" fillId="0" borderId="56" xfId="162" applyNumberFormat="1" applyFont="1" applyFill="1" applyBorder="1" applyAlignment="1">
      <alignment vertical="center" wrapText="1"/>
    </xf>
    <xf numFmtId="3" fontId="95" fillId="0" borderId="50" xfId="162" applyNumberFormat="1" applyFont="1" applyFill="1" applyBorder="1" applyAlignment="1" applyProtection="1">
      <alignment horizontal="left" vertical="center" wrapText="1"/>
    </xf>
    <xf numFmtId="0" fontId="28" fillId="0" borderId="56" xfId="162" applyFont="1" applyFill="1" applyBorder="1"/>
    <xf numFmtId="0" fontId="28" fillId="0" borderId="54" xfId="162" applyFont="1" applyFill="1" applyBorder="1"/>
    <xf numFmtId="49" fontId="28" fillId="0" borderId="57" xfId="162" applyNumberFormat="1" applyFont="1" applyFill="1" applyBorder="1" applyAlignment="1">
      <alignment horizontal="center" vertical="center" wrapText="1"/>
    </xf>
    <xf numFmtId="4" fontId="90" fillId="0" borderId="56" xfId="162" applyNumberFormat="1" applyFont="1" applyFill="1" applyBorder="1" applyAlignment="1" applyProtection="1">
      <alignment horizontal="right" vertical="center" wrapText="1"/>
    </xf>
    <xf numFmtId="3" fontId="54" fillId="0" borderId="57" xfId="162" applyNumberFormat="1" applyFont="1" applyFill="1" applyBorder="1" applyAlignment="1" applyProtection="1">
      <alignment horizontal="right" vertical="top" wrapText="1"/>
    </xf>
    <xf numFmtId="4" fontId="94" fillId="0" borderId="50" xfId="162" applyNumberFormat="1" applyFont="1" applyFill="1" applyBorder="1" applyAlignment="1" applyProtection="1">
      <alignment horizontal="left" vertical="center" wrapText="1"/>
    </xf>
    <xf numFmtId="0" fontId="77" fillId="0" borderId="54" xfId="162" applyFont="1" applyFill="1" applyBorder="1"/>
    <xf numFmtId="3" fontId="54" fillId="0" borderId="56" xfId="162" applyNumberFormat="1" applyFont="1" applyFill="1" applyBorder="1" applyAlignment="1" applyProtection="1">
      <alignment horizontal="right" vertical="center" wrapText="1"/>
    </xf>
    <xf numFmtId="0" fontId="101" fillId="0" borderId="54" xfId="162" applyFont="1" applyFill="1" applyBorder="1" applyAlignment="1" applyProtection="1">
      <alignment horizontal="left" vertical="center" wrapText="1"/>
    </xf>
    <xf numFmtId="0" fontId="54" fillId="0" borderId="54" xfId="162" applyFont="1" applyFill="1" applyBorder="1" applyAlignment="1" applyProtection="1">
      <alignment horizontal="left" vertical="center" wrapText="1"/>
    </xf>
    <xf numFmtId="49" fontId="102" fillId="0" borderId="57" xfId="162" applyNumberFormat="1" applyFont="1" applyFill="1" applyBorder="1" applyAlignment="1">
      <alignment vertical="center" wrapText="1"/>
    </xf>
    <xf numFmtId="3" fontId="94" fillId="0" borderId="2" xfId="3" applyNumberFormat="1" applyFont="1" applyFill="1" applyBorder="1" applyAlignment="1" applyProtection="1">
      <alignment horizontal="center" vertical="center" wrapText="1"/>
    </xf>
    <xf numFmtId="3" fontId="94" fillId="0" borderId="63" xfId="162" applyNumberFormat="1" applyFont="1" applyFill="1" applyBorder="1" applyAlignment="1" applyProtection="1">
      <alignment horizontal="center" vertical="center" wrapText="1"/>
    </xf>
    <xf numFmtId="4" fontId="94" fillId="0" borderId="49" xfId="162" applyNumberFormat="1" applyFont="1" applyFill="1" applyBorder="1" applyAlignment="1" applyProtection="1">
      <alignment horizontal="right" vertical="center" wrapText="1"/>
    </xf>
    <xf numFmtId="0" fontId="8" fillId="0" borderId="0" xfId="154" applyFont="1"/>
    <xf numFmtId="0" fontId="86" fillId="2" borderId="2" xfId="0" applyFont="1" applyFill="1" applyBorder="1"/>
    <xf numFmtId="188" fontId="86" fillId="2" borderId="8" xfId="120" applyNumberFormat="1" applyFont="1" applyFill="1" applyBorder="1"/>
    <xf numFmtId="188" fontId="86" fillId="2" borderId="8" xfId="120" applyNumberFormat="1" applyFont="1" applyFill="1" applyBorder="1" applyAlignment="1">
      <alignment horizontal="center"/>
    </xf>
    <xf numFmtId="0" fontId="14" fillId="0" borderId="8" xfId="103" applyFont="1" applyFill="1" applyBorder="1" applyAlignment="1">
      <alignment vertical="top" wrapText="1"/>
    </xf>
    <xf numFmtId="0" fontId="46" fillId="0" borderId="33" xfId="58" applyFont="1" applyBorder="1" applyAlignment="1" applyProtection="1">
      <alignment horizontal="center" vertical="center" wrapText="1"/>
    </xf>
    <xf numFmtId="0" fontId="14" fillId="0" borderId="8" xfId="90" applyFont="1" applyFill="1" applyBorder="1" applyAlignment="1">
      <alignment vertical="top" wrapText="1" readingOrder="1"/>
    </xf>
    <xf numFmtId="0" fontId="61" fillId="0" borderId="9" xfId="154" applyFont="1" applyFill="1" applyBorder="1" applyAlignment="1">
      <alignment vertical="top" wrapText="1" readingOrder="1"/>
    </xf>
    <xf numFmtId="0" fontId="46" fillId="0" borderId="67" xfId="58" applyFont="1" applyBorder="1" applyAlignment="1" applyProtection="1">
      <alignment horizontal="center" vertical="center" wrapText="1"/>
    </xf>
    <xf numFmtId="0" fontId="46" fillId="0" borderId="67" xfId="58" applyFont="1" applyBorder="1" applyAlignment="1" applyProtection="1">
      <alignment horizontal="left" vertical="center" wrapText="1"/>
    </xf>
    <xf numFmtId="0" fontId="61" fillId="0" borderId="9" xfId="90" applyFont="1" applyFill="1" applyBorder="1" applyAlignment="1">
      <alignment vertical="top" wrapText="1" readingOrder="1"/>
    </xf>
    <xf numFmtId="189" fontId="46" fillId="0" borderId="67" xfId="1" applyNumberFormat="1" applyFont="1" applyBorder="1" applyAlignment="1" applyProtection="1">
      <alignment horizontal="left" vertical="center" wrapText="1"/>
    </xf>
    <xf numFmtId="4" fontId="46" fillId="0" borderId="67" xfId="58" applyNumberFormat="1" applyFont="1" applyBorder="1" applyAlignment="1" applyProtection="1">
      <alignment horizontal="right" vertical="center" wrapText="1"/>
    </xf>
    <xf numFmtId="4" fontId="46" fillId="0" borderId="68" xfId="58" applyNumberFormat="1" applyFont="1" applyBorder="1" applyAlignment="1" applyProtection="1">
      <alignment horizontal="right" vertical="center" wrapText="1"/>
    </xf>
    <xf numFmtId="0" fontId="14" fillId="0" borderId="9" xfId="103" applyFont="1" applyFill="1" applyBorder="1" applyAlignment="1">
      <alignment vertical="top" wrapText="1"/>
    </xf>
    <xf numFmtId="0" fontId="14" fillId="0" borderId="9" xfId="90" applyFont="1" applyFill="1" applyBorder="1" applyAlignment="1">
      <alignment vertical="top" wrapText="1" readingOrder="1"/>
    </xf>
    <xf numFmtId="0" fontId="14" fillId="0" borderId="15" xfId="103" applyFont="1" applyFill="1" applyBorder="1" applyAlignment="1">
      <alignment vertical="top" wrapText="1"/>
    </xf>
    <xf numFmtId="0" fontId="46" fillId="0" borderId="73" xfId="58" applyFont="1" applyBorder="1" applyAlignment="1" applyProtection="1">
      <alignment horizontal="center" vertical="center" wrapText="1"/>
    </xf>
    <xf numFmtId="0" fontId="46" fillId="0" borderId="73" xfId="58" applyFont="1" applyBorder="1" applyAlignment="1" applyProtection="1">
      <alignment horizontal="left" vertical="center" wrapText="1"/>
    </xf>
    <xf numFmtId="0" fontId="14" fillId="0" borderId="15" xfId="90" applyFont="1" applyFill="1" applyBorder="1" applyAlignment="1">
      <alignment vertical="top" wrapText="1" readingOrder="1"/>
    </xf>
    <xf numFmtId="189" fontId="46" fillId="0" borderId="73" xfId="1" applyNumberFormat="1" applyFont="1" applyBorder="1" applyAlignment="1" applyProtection="1">
      <alignment horizontal="left" vertical="center" wrapText="1"/>
    </xf>
    <xf numFmtId="4" fontId="46" fillId="0" borderId="73" xfId="58" applyNumberFormat="1" applyFont="1" applyBorder="1" applyAlignment="1" applyProtection="1">
      <alignment horizontal="right" vertical="center" wrapText="1"/>
    </xf>
    <xf numFmtId="0" fontId="14" fillId="0" borderId="14" xfId="103" applyFont="1" applyFill="1" applyBorder="1" applyAlignment="1">
      <alignment vertical="top" wrapText="1"/>
    </xf>
    <xf numFmtId="0" fontId="46" fillId="0" borderId="69" xfId="58" applyFont="1" applyBorder="1" applyAlignment="1" applyProtection="1">
      <alignment horizontal="center" vertical="center" wrapText="1"/>
    </xf>
    <xf numFmtId="0" fontId="46" fillId="0" borderId="69" xfId="58" applyFont="1" applyBorder="1" applyAlignment="1" applyProtection="1">
      <alignment horizontal="left" vertical="center" wrapText="1"/>
    </xf>
    <xf numFmtId="0" fontId="14" fillId="0" borderId="14" xfId="90" applyFont="1" applyFill="1" applyBorder="1" applyAlignment="1">
      <alignment vertical="top" wrapText="1" readingOrder="1"/>
    </xf>
    <xf numFmtId="189" fontId="46" fillId="0" borderId="69" xfId="1" applyNumberFormat="1" applyFont="1" applyBorder="1" applyAlignment="1" applyProtection="1">
      <alignment horizontal="left" vertical="center" wrapText="1"/>
    </xf>
    <xf numFmtId="4" fontId="46" fillId="0" borderId="69" xfId="58" applyNumberFormat="1" applyFont="1" applyBorder="1" applyAlignment="1" applyProtection="1">
      <alignment horizontal="right" vertical="center" wrapText="1"/>
    </xf>
    <xf numFmtId="4" fontId="46" fillId="0" borderId="70" xfId="58" applyNumberFormat="1" applyFont="1" applyBorder="1" applyAlignment="1" applyProtection="1">
      <alignment horizontal="right" vertical="center" wrapText="1"/>
    </xf>
    <xf numFmtId="0" fontId="46" fillId="0" borderId="71" xfId="58" applyFont="1" applyBorder="1" applyAlignment="1" applyProtection="1">
      <alignment horizontal="center" vertical="center" wrapText="1"/>
    </xf>
    <xf numFmtId="0" fontId="46" fillId="0" borderId="71" xfId="58" applyFont="1" applyBorder="1" applyAlignment="1" applyProtection="1">
      <alignment horizontal="left" vertical="center" wrapText="1"/>
    </xf>
    <xf numFmtId="189" fontId="46" fillId="0" borderId="71" xfId="1" applyNumberFormat="1" applyFont="1" applyBorder="1" applyAlignment="1" applyProtection="1">
      <alignment horizontal="left" vertical="center" wrapText="1"/>
    </xf>
    <xf numFmtId="4" fontId="46" fillId="0" borderId="71" xfId="58" applyNumberFormat="1" applyFont="1" applyBorder="1" applyAlignment="1" applyProtection="1">
      <alignment horizontal="right" vertical="center" wrapText="1"/>
    </xf>
    <xf numFmtId="4" fontId="46" fillId="0" borderId="72" xfId="58" applyNumberFormat="1" applyFont="1" applyBorder="1" applyAlignment="1" applyProtection="1">
      <alignment horizontal="right" vertical="center" wrapText="1"/>
    </xf>
    <xf numFmtId="0" fontId="14" fillId="0" borderId="3" xfId="103" applyFont="1" applyFill="1" applyBorder="1" applyAlignment="1">
      <alignment vertical="top" wrapText="1"/>
    </xf>
    <xf numFmtId="0" fontId="14" fillId="0" borderId="3" xfId="90" applyFont="1" applyFill="1" applyBorder="1" applyAlignment="1">
      <alignment vertical="top" wrapText="1" readingOrder="1"/>
    </xf>
    <xf numFmtId="0" fontId="46" fillId="0" borderId="33" xfId="58" applyFont="1" applyBorder="1" applyAlignment="1" applyProtection="1">
      <alignment vertical="center" wrapText="1"/>
    </xf>
    <xf numFmtId="189" fontId="45" fillId="0" borderId="33" xfId="58" applyNumberFormat="1" applyFont="1" applyBorder="1" applyAlignment="1" applyProtection="1">
      <alignment horizontal="center" vertical="center" wrapText="1"/>
    </xf>
    <xf numFmtId="189" fontId="45" fillId="0" borderId="40" xfId="58" applyNumberFormat="1" applyFont="1" applyBorder="1" applyAlignment="1" applyProtection="1">
      <alignment horizontal="center" vertical="center" wrapText="1"/>
    </xf>
    <xf numFmtId="0" fontId="77" fillId="0" borderId="2" xfId="58" applyFont="1" applyBorder="1" applyAlignment="1">
      <alignment horizontal="right"/>
    </xf>
    <xf numFmtId="2" fontId="77" fillId="0" borderId="2" xfId="58" applyNumberFormat="1" applyFont="1" applyBorder="1" applyAlignment="1">
      <alignment horizontal="center"/>
    </xf>
    <xf numFmtId="0" fontId="86" fillId="0" borderId="74" xfId="58" applyFont="1" applyBorder="1" applyAlignment="1" applyProtection="1">
      <alignment horizontal="center" vertical="center" wrapText="1"/>
    </xf>
    <xf numFmtId="0" fontId="86" fillId="0" borderId="74" xfId="58" applyFont="1" applyBorder="1" applyAlignment="1" applyProtection="1">
      <alignment horizontal="left" vertical="center" wrapText="1"/>
    </xf>
    <xf numFmtId="189" fontId="86" fillId="0" borderId="74" xfId="1" applyNumberFormat="1" applyFont="1" applyBorder="1" applyAlignment="1" applyProtection="1">
      <alignment horizontal="left" vertical="center" wrapText="1"/>
    </xf>
    <xf numFmtId="4" fontId="86" fillId="0" borderId="74" xfId="58" applyNumberFormat="1" applyFont="1" applyBorder="1" applyAlignment="1" applyProtection="1">
      <alignment horizontal="right" vertical="center" wrapText="1"/>
    </xf>
    <xf numFmtId="0" fontId="14" fillId="0" borderId="16" xfId="103" applyFont="1" applyFill="1" applyBorder="1" applyAlignment="1">
      <alignment vertical="top" wrapText="1"/>
    </xf>
    <xf numFmtId="0" fontId="86" fillId="0" borderId="75" xfId="58" applyFont="1" applyBorder="1" applyAlignment="1" applyProtection="1">
      <alignment horizontal="center" vertical="center" wrapText="1"/>
    </xf>
    <xf numFmtId="0" fontId="86" fillId="0" borderId="75" xfId="58" applyFont="1" applyBorder="1" applyAlignment="1" applyProtection="1">
      <alignment horizontal="left" vertical="center" wrapText="1"/>
    </xf>
    <xf numFmtId="0" fontId="14" fillId="0" borderId="16" xfId="90" applyFont="1" applyFill="1" applyBorder="1" applyAlignment="1">
      <alignment vertical="top" wrapText="1" readingOrder="1"/>
    </xf>
    <xf numFmtId="189" fontId="86" fillId="0" borderId="75" xfId="1" applyNumberFormat="1" applyFont="1" applyBorder="1" applyAlignment="1" applyProtection="1">
      <alignment horizontal="left" vertical="center" wrapText="1"/>
    </xf>
    <xf numFmtId="4" fontId="86" fillId="0" borderId="75" xfId="58" applyNumberFormat="1" applyFont="1" applyBorder="1" applyAlignment="1" applyProtection="1">
      <alignment horizontal="right" vertical="center" wrapText="1"/>
    </xf>
    <xf numFmtId="0" fontId="46" fillId="0" borderId="27" xfId="99" applyFont="1" applyBorder="1" applyAlignment="1" applyProtection="1">
      <alignment horizontal="left" vertical="center"/>
    </xf>
    <xf numFmtId="0" fontId="45" fillId="0" borderId="0" xfId="99" applyFont="1" applyBorder="1" applyAlignment="1" applyProtection="1">
      <alignment horizontal="left" vertical="center"/>
    </xf>
    <xf numFmtId="0" fontId="45" fillId="0" borderId="27" xfId="99" applyFont="1" applyBorder="1" applyAlignment="1" applyProtection="1">
      <alignment horizontal="center" vertical="center"/>
    </xf>
    <xf numFmtId="0" fontId="28" fillId="0" borderId="0" xfId="99" applyFont="1"/>
    <xf numFmtId="0" fontId="28" fillId="0" borderId="0" xfId="99" applyFont="1" applyAlignment="1"/>
    <xf numFmtId="0" fontId="46" fillId="0" borderId="28" xfId="99" applyFont="1" applyBorder="1" applyAlignment="1" applyProtection="1">
      <alignment horizontal="left" vertical="center"/>
    </xf>
    <xf numFmtId="0" fontId="77" fillId="0" borderId="2" xfId="99" applyFont="1" applyBorder="1"/>
    <xf numFmtId="0" fontId="77" fillId="0" borderId="2" xfId="99" applyFont="1" applyBorder="1" applyAlignment="1">
      <alignment horizontal="center"/>
    </xf>
    <xf numFmtId="0" fontId="77" fillId="0" borderId="2" xfId="99" applyFont="1" applyBorder="1" applyAlignment="1"/>
    <xf numFmtId="4" fontId="77" fillId="0" borderId="2" xfId="99" applyNumberFormat="1" applyFont="1" applyBorder="1"/>
    <xf numFmtId="3" fontId="77" fillId="0" borderId="2" xfId="99" applyNumberFormat="1" applyFont="1" applyBorder="1"/>
    <xf numFmtId="0" fontId="77" fillId="0" borderId="0" xfId="99" applyFont="1"/>
    <xf numFmtId="0" fontId="103" fillId="0" borderId="27" xfId="99" applyFont="1" applyBorder="1" applyAlignment="1" applyProtection="1">
      <alignment horizontal="center" vertical="center" wrapText="1"/>
    </xf>
    <xf numFmtId="0" fontId="104" fillId="0" borderId="0" xfId="155" applyFont="1" applyAlignment="1"/>
    <xf numFmtId="0" fontId="105" fillId="0" borderId="0" xfId="155" applyFont="1" applyAlignment="1">
      <alignment horizontal="center"/>
    </xf>
    <xf numFmtId="0" fontId="105" fillId="0" borderId="0" xfId="155" applyFont="1"/>
    <xf numFmtId="0" fontId="105" fillId="0" borderId="0" xfId="155" applyFont="1" applyAlignment="1">
      <alignment horizontal="right"/>
    </xf>
    <xf numFmtId="0" fontId="12" fillId="0" borderId="0" xfId="155" applyFont="1" applyAlignment="1"/>
    <xf numFmtId="0" fontId="13" fillId="0" borderId="0" xfId="155" applyFont="1" applyAlignment="1">
      <alignment horizontal="center"/>
    </xf>
    <xf numFmtId="0" fontId="15" fillId="0" borderId="0" xfId="155" applyFont="1" applyAlignment="1">
      <alignment horizontal="center"/>
    </xf>
    <xf numFmtId="0" fontId="15" fillId="0" borderId="0" xfId="155" applyFont="1"/>
    <xf numFmtId="0" fontId="15" fillId="0" borderId="0" xfId="155" applyFont="1" applyAlignment="1">
      <alignment horizontal="right"/>
    </xf>
    <xf numFmtId="0" fontId="89" fillId="31" borderId="77" xfId="155" applyFont="1" applyFill="1" applyBorder="1" applyAlignment="1">
      <alignment vertical="center" wrapText="1"/>
    </xf>
    <xf numFmtId="0" fontId="89" fillId="31" borderId="29" xfId="155" applyFont="1" applyFill="1" applyBorder="1" applyAlignment="1">
      <alignment vertical="center" wrapText="1"/>
    </xf>
    <xf numFmtId="0" fontId="89" fillId="31" borderId="11" xfId="155" applyFont="1" applyFill="1" applyBorder="1" applyAlignment="1">
      <alignment vertical="center" wrapText="1"/>
    </xf>
    <xf numFmtId="0" fontId="89" fillId="31" borderId="79" xfId="155" applyFont="1" applyFill="1" applyBorder="1" applyAlignment="1">
      <alignment vertical="center" wrapText="1"/>
    </xf>
    <xf numFmtId="0" fontId="89" fillId="31" borderId="1" xfId="155" applyFont="1" applyFill="1" applyBorder="1" applyAlignment="1">
      <alignment vertical="center" wrapText="1"/>
    </xf>
    <xf numFmtId="0" fontId="89" fillId="31" borderId="26" xfId="155" applyFont="1" applyFill="1" applyBorder="1" applyAlignment="1">
      <alignment vertical="center" wrapText="1"/>
    </xf>
    <xf numFmtId="0" fontId="89" fillId="31" borderId="2" xfId="155" applyFont="1" applyFill="1" applyBorder="1" applyAlignment="1">
      <alignment horizontal="center" vertical="top" wrapText="1"/>
    </xf>
    <xf numFmtId="0" fontId="15" fillId="33" borderId="3" xfId="155" applyFont="1" applyFill="1" applyBorder="1"/>
    <xf numFmtId="0" fontId="15" fillId="33" borderId="3" xfId="155" applyFont="1" applyFill="1" applyBorder="1" applyAlignment="1">
      <alignment horizontal="center"/>
    </xf>
    <xf numFmtId="191" fontId="15" fillId="33" borderId="3" xfId="155" applyNumberFormat="1" applyFont="1" applyFill="1" applyBorder="1" applyAlignment="1">
      <alignment horizontal="center"/>
    </xf>
    <xf numFmtId="0" fontId="15" fillId="33" borderId="3" xfId="155" applyFont="1" applyFill="1" applyBorder="1" applyAlignment="1">
      <alignment horizontal="right"/>
    </xf>
    <xf numFmtId="43" fontId="15" fillId="33" borderId="3" xfId="125" applyFont="1" applyFill="1" applyBorder="1"/>
    <xf numFmtId="0" fontId="15" fillId="0" borderId="2" xfId="155" applyFont="1" applyBorder="1" applyAlignment="1">
      <alignment horizontal="center" vertical="top"/>
    </xf>
    <xf numFmtId="0" fontId="15" fillId="0" borderId="2" xfId="155" applyFont="1" applyFill="1" applyBorder="1" applyAlignment="1">
      <alignment horizontal="left" vertical="top" wrapText="1"/>
    </xf>
    <xf numFmtId="0" fontId="15" fillId="0" borderId="6" xfId="155" quotePrefix="1" applyFont="1" applyBorder="1" applyAlignment="1">
      <alignment vertical="top" wrapText="1"/>
    </xf>
    <xf numFmtId="0" fontId="15" fillId="0" borderId="2" xfId="155" applyFont="1" applyBorder="1" applyAlignment="1">
      <alignment horizontal="center" vertical="top" wrapText="1"/>
    </xf>
    <xf numFmtId="0" fontId="15" fillId="0" borderId="2" xfId="155" applyFont="1" applyFill="1" applyBorder="1" applyAlignment="1">
      <alignment horizontal="center" vertical="top" wrapText="1"/>
    </xf>
    <xf numFmtId="0" fontId="15" fillId="0" borderId="3" xfId="155" applyFont="1" applyBorder="1" applyAlignment="1">
      <alignment horizontal="center" vertical="top"/>
    </xf>
    <xf numFmtId="43" fontId="15" fillId="0" borderId="3" xfId="125" applyFont="1" applyBorder="1" applyAlignment="1">
      <alignment vertical="top" wrapText="1"/>
    </xf>
    <xf numFmtId="0" fontId="15" fillId="0" borderId="3" xfId="155" applyFont="1" applyBorder="1"/>
    <xf numFmtId="0" fontId="15" fillId="0" borderId="2" xfId="155" quotePrefix="1" applyFont="1" applyBorder="1" applyAlignment="1">
      <alignment horizontal="center" vertical="top"/>
    </xf>
    <xf numFmtId="191" fontId="15" fillId="0" borderId="3" xfId="155" applyNumberFormat="1" applyFont="1" applyBorder="1" applyAlignment="1">
      <alignment horizontal="center" vertical="top"/>
    </xf>
    <xf numFmtId="43" fontId="15" fillId="0" borderId="2" xfId="125" applyNumberFormat="1" applyFont="1" applyFill="1" applyBorder="1" applyAlignment="1">
      <alignment horizontal="right" vertical="top" wrapText="1"/>
    </xf>
    <xf numFmtId="43" fontId="15" fillId="0" borderId="2" xfId="94" quotePrefix="1" applyNumberFormat="1" applyFont="1" applyBorder="1" applyAlignment="1">
      <alignment horizontal="center" vertical="top" wrapText="1"/>
    </xf>
    <xf numFmtId="43" fontId="15" fillId="0" borderId="3" xfId="125" applyNumberFormat="1" applyFont="1" applyBorder="1" applyAlignment="1">
      <alignment horizontal="right" vertical="top"/>
    </xf>
    <xf numFmtId="43" fontId="15" fillId="0" borderId="3" xfId="125" applyNumberFormat="1" applyFont="1" applyBorder="1" applyAlignment="1">
      <alignment vertical="top"/>
    </xf>
    <xf numFmtId="0" fontId="15" fillId="0" borderId="2" xfId="155" applyFont="1" applyBorder="1" applyAlignment="1">
      <alignment vertical="top" wrapText="1"/>
    </xf>
    <xf numFmtId="0" fontId="15" fillId="0" borderId="8" xfId="155" quotePrefix="1" applyFont="1" applyBorder="1" applyAlignment="1">
      <alignment horizontal="center" vertical="top"/>
    </xf>
    <xf numFmtId="43" fontId="15" fillId="0" borderId="2" xfId="125" applyFont="1" applyBorder="1" applyAlignment="1">
      <alignment vertical="top" wrapText="1"/>
    </xf>
    <xf numFmtId="0" fontId="106" fillId="0" borderId="2" xfId="155" applyFont="1" applyBorder="1" applyAlignment="1">
      <alignment horizontal="center" vertical="top"/>
    </xf>
    <xf numFmtId="0" fontId="15" fillId="0" borderId="2" xfId="155" quotePrefix="1" applyFont="1" applyBorder="1" applyAlignment="1">
      <alignment horizontal="center" vertical="center"/>
    </xf>
    <xf numFmtId="191" fontId="15" fillId="0" borderId="4" xfId="155" applyNumberFormat="1" applyFont="1" applyBorder="1" applyAlignment="1">
      <alignment horizontal="center" vertical="top"/>
    </xf>
    <xf numFmtId="43" fontId="15" fillId="0" borderId="2" xfId="125" applyNumberFormat="1" applyFont="1" applyBorder="1" applyAlignment="1">
      <alignment horizontal="right" vertical="top"/>
    </xf>
    <xf numFmtId="43" fontId="15" fillId="0" borderId="2" xfId="125" applyNumberFormat="1" applyFont="1" applyBorder="1" applyAlignment="1">
      <alignment vertical="top"/>
    </xf>
    <xf numFmtId="0" fontId="15" fillId="0" borderId="0" xfId="155" applyFont="1" applyAlignment="1">
      <alignment vertical="top" wrapText="1"/>
    </xf>
    <xf numFmtId="191" fontId="15" fillId="0" borderId="2" xfId="155" applyNumberFormat="1" applyFont="1" applyBorder="1" applyAlignment="1">
      <alignment horizontal="center" vertical="top"/>
    </xf>
    <xf numFmtId="191" fontId="15" fillId="0" borderId="2" xfId="155" applyNumberFormat="1" applyFont="1" applyBorder="1" applyAlignment="1">
      <alignment horizontal="center" vertical="top" wrapText="1"/>
    </xf>
    <xf numFmtId="43" fontId="15" fillId="0" borderId="2" xfId="94" quotePrefix="1" applyNumberFormat="1" applyFont="1" applyBorder="1" applyAlignment="1">
      <alignment horizontal="right" vertical="top" wrapText="1"/>
    </xf>
    <xf numFmtId="43" fontId="15" fillId="0" borderId="2" xfId="125" quotePrefix="1" applyNumberFormat="1" applyFont="1" applyBorder="1" applyAlignment="1">
      <alignment horizontal="right" vertical="top" wrapText="1"/>
    </xf>
    <xf numFmtId="0" fontId="15" fillId="0" borderId="3" xfId="155" applyFont="1" applyFill="1" applyBorder="1" applyAlignment="1">
      <alignment horizontal="left" vertical="top" wrapText="1"/>
    </xf>
    <xf numFmtId="0" fontId="15" fillId="0" borderId="2" xfId="94" quotePrefix="1" applyFont="1" applyBorder="1" applyAlignment="1">
      <alignment horizontal="left" vertical="top" wrapText="1"/>
    </xf>
    <xf numFmtId="0" fontId="15" fillId="0" borderId="3" xfId="155" applyFont="1" applyFill="1" applyBorder="1" applyAlignment="1">
      <alignment horizontal="center" vertical="top" wrapText="1"/>
    </xf>
    <xf numFmtId="43" fontId="15" fillId="0" borderId="2" xfId="155" applyNumberFormat="1" applyFont="1" applyBorder="1" applyAlignment="1">
      <alignment horizontal="right" vertical="top"/>
    </xf>
    <xf numFmtId="0" fontId="15" fillId="0" borderId="8" xfId="155" applyFont="1" applyFill="1" applyBorder="1" applyAlignment="1">
      <alignment horizontal="left" vertical="top" wrapText="1"/>
    </xf>
    <xf numFmtId="0" fontId="15" fillId="0" borderId="2" xfId="155" quotePrefix="1" applyFont="1" applyBorder="1" applyAlignment="1">
      <alignment horizontal="left" vertical="top" wrapText="1"/>
    </xf>
    <xf numFmtId="43" fontId="15" fillId="0" borderId="2" xfId="155" applyNumberFormat="1" applyFont="1" applyBorder="1" applyAlignment="1">
      <alignment horizontal="right" vertical="top" wrapText="1"/>
    </xf>
    <xf numFmtId="0" fontId="15" fillId="0" borderId="2" xfId="155" applyFont="1" applyBorder="1" applyAlignment="1">
      <alignment horizontal="left" vertical="top" wrapText="1"/>
    </xf>
    <xf numFmtId="43" fontId="15" fillId="0" borderId="2" xfId="125" applyNumberFormat="1" applyFont="1" applyBorder="1" applyAlignment="1">
      <alignment horizontal="right" vertical="top" wrapText="1"/>
    </xf>
    <xf numFmtId="0" fontId="15" fillId="0" borderId="2" xfId="155" applyFont="1" applyBorder="1" applyAlignment="1">
      <alignment vertical="top"/>
    </xf>
    <xf numFmtId="43" fontId="15" fillId="0" borderId="2" xfId="125" quotePrefix="1" applyNumberFormat="1" applyFont="1" applyBorder="1" applyAlignment="1">
      <alignment horizontal="center" vertical="top" wrapText="1"/>
    </xf>
    <xf numFmtId="43" fontId="15" fillId="0" borderId="2" xfId="125" applyNumberFormat="1" applyFont="1" applyBorder="1" applyAlignment="1">
      <alignment vertical="top" wrapText="1"/>
    </xf>
    <xf numFmtId="0" fontId="15" fillId="0" borderId="5" xfId="155" applyFont="1" applyBorder="1" applyAlignment="1">
      <alignment horizontal="left" vertical="top" wrapText="1"/>
    </xf>
    <xf numFmtId="0" fontId="15" fillId="0" borderId="7" xfId="155" quotePrefix="1" applyFont="1" applyFill="1" applyBorder="1" applyAlignment="1">
      <alignment vertical="top" wrapText="1"/>
    </xf>
    <xf numFmtId="43" fontId="15" fillId="0" borderId="3" xfId="155" applyNumberFormat="1" applyFont="1" applyBorder="1" applyAlignment="1">
      <alignment horizontal="right" vertical="top" wrapText="1"/>
    </xf>
    <xf numFmtId="0" fontId="15" fillId="0" borderId="3" xfId="155" applyFont="1" applyBorder="1" applyAlignment="1">
      <alignment vertical="top" wrapText="1"/>
    </xf>
    <xf numFmtId="0" fontId="15" fillId="0" borderId="29" xfId="155" applyFont="1" applyBorder="1" applyAlignment="1">
      <alignment vertical="top" wrapText="1"/>
    </xf>
    <xf numFmtId="0" fontId="15" fillId="0" borderId="3" xfId="155" applyFont="1" applyBorder="1" applyAlignment="1">
      <alignment horizontal="center" vertical="top" wrapText="1"/>
    </xf>
    <xf numFmtId="0" fontId="15" fillId="0" borderId="3" xfId="155" applyFont="1" applyBorder="1" applyAlignment="1">
      <alignment vertical="top"/>
    </xf>
    <xf numFmtId="0" fontId="15" fillId="0" borderId="3" xfId="155" quotePrefix="1" applyFont="1" applyBorder="1" applyAlignment="1">
      <alignment horizontal="center" vertical="top"/>
    </xf>
    <xf numFmtId="43" fontId="15" fillId="0" borderId="3" xfId="125" applyNumberFormat="1" applyFont="1" applyFill="1" applyBorder="1" applyAlignment="1">
      <alignment horizontal="right" vertical="top" wrapText="1"/>
    </xf>
    <xf numFmtId="43" fontId="15" fillId="0" borderId="3" xfId="94" quotePrefix="1" applyNumberFormat="1" applyFont="1" applyBorder="1" applyAlignment="1">
      <alignment horizontal="right" vertical="top" wrapText="1"/>
    </xf>
    <xf numFmtId="0" fontId="15" fillId="0" borderId="2" xfId="155" applyFont="1" applyBorder="1" applyAlignment="1">
      <alignment horizontal="justify" vertical="top" wrapText="1"/>
    </xf>
    <xf numFmtId="0" fontId="89" fillId="0" borderId="2" xfId="100" quotePrefix="1" applyFont="1" applyBorder="1" applyAlignment="1">
      <alignment horizontal="center" vertical="top"/>
    </xf>
    <xf numFmtId="0" fontId="15" fillId="0" borderId="2" xfId="155" applyFont="1" applyBorder="1" applyAlignment="1">
      <alignment horizontal="justify" vertical="top"/>
    </xf>
    <xf numFmtId="0" fontId="15" fillId="0" borderId="2" xfId="96" applyFont="1" applyBorder="1" applyAlignment="1">
      <alignment horizontal="justify" vertical="top"/>
    </xf>
    <xf numFmtId="0" fontId="15" fillId="0" borderId="2" xfId="277" applyFont="1" applyBorder="1" applyAlignment="1">
      <alignment horizontal="justify" vertical="top"/>
    </xf>
    <xf numFmtId="0" fontId="15" fillId="0" borderId="2" xfId="277" applyFont="1" applyBorder="1" applyAlignment="1">
      <alignment horizontal="left" vertical="top" wrapText="1"/>
    </xf>
    <xf numFmtId="0" fontId="15" fillId="2" borderId="2" xfId="155" applyFont="1" applyFill="1" applyBorder="1" applyAlignment="1">
      <alignment horizontal="justify" vertical="top"/>
    </xf>
    <xf numFmtId="0" fontId="15" fillId="2" borderId="2" xfId="155" applyFont="1" applyFill="1" applyBorder="1" applyAlignment="1">
      <alignment horizontal="left" vertical="top" wrapText="1"/>
    </xf>
    <xf numFmtId="0" fontId="15" fillId="2" borderId="0" xfId="155" applyFont="1" applyFill="1" applyBorder="1" applyAlignment="1">
      <alignment horizontal="center" vertical="top"/>
    </xf>
    <xf numFmtId="49" fontId="109" fillId="2" borderId="0" xfId="155" applyNumberFormat="1" applyFont="1" applyFill="1" applyBorder="1" applyAlignment="1">
      <alignment horizontal="left" vertical="top" wrapText="1"/>
    </xf>
    <xf numFmtId="0" fontId="89" fillId="33" borderId="2" xfId="155" applyFont="1" applyFill="1" applyBorder="1" applyAlignment="1">
      <alignment horizontal="center" vertical="top"/>
    </xf>
    <xf numFmtId="0" fontId="15" fillId="33" borderId="2" xfId="155" applyFont="1" applyFill="1" applyBorder="1" applyAlignment="1">
      <alignment horizontal="center" vertical="top" wrapText="1"/>
    </xf>
    <xf numFmtId="0" fontId="15" fillId="33" borderId="2" xfId="155" applyFont="1" applyFill="1" applyBorder="1" applyAlignment="1">
      <alignment horizontal="center" vertical="top"/>
    </xf>
    <xf numFmtId="43" fontId="15" fillId="33" borderId="2" xfId="125" applyFont="1" applyFill="1" applyBorder="1" applyAlignment="1">
      <alignment vertical="top" wrapText="1"/>
    </xf>
    <xf numFmtId="0" fontId="15" fillId="33" borderId="2" xfId="155" applyFont="1" applyFill="1" applyBorder="1" applyAlignment="1">
      <alignment vertical="top"/>
    </xf>
    <xf numFmtId="0" fontId="106" fillId="33" borderId="2" xfId="155" applyFont="1" applyFill="1" applyBorder="1" applyAlignment="1">
      <alignment horizontal="center" vertical="top"/>
    </xf>
    <xf numFmtId="0" fontId="15" fillId="33" borderId="2" xfId="155" quotePrefix="1" applyFont="1" applyFill="1" applyBorder="1" applyAlignment="1">
      <alignment horizontal="center" vertical="center"/>
    </xf>
    <xf numFmtId="43" fontId="89" fillId="33" borderId="2" xfId="155" quotePrefix="1" applyNumberFormat="1" applyFont="1" applyFill="1" applyBorder="1" applyAlignment="1">
      <alignment horizontal="center" vertical="center"/>
    </xf>
    <xf numFmtId="43" fontId="89" fillId="33" borderId="2" xfId="125" applyFont="1" applyFill="1" applyBorder="1" applyAlignment="1">
      <alignment horizontal="right" vertical="top"/>
    </xf>
    <xf numFmtId="43" fontId="89" fillId="33" borderId="2" xfId="125" applyFont="1" applyFill="1" applyBorder="1" applyAlignment="1">
      <alignment vertical="top" wrapText="1"/>
    </xf>
    <xf numFmtId="0" fontId="89" fillId="2" borderId="0" xfId="155" applyFont="1" applyFill="1" applyBorder="1" applyAlignment="1">
      <alignment horizontal="center" vertical="top"/>
    </xf>
    <xf numFmtId="0" fontId="15" fillId="2" borderId="0" xfId="155" applyFont="1" applyFill="1" applyBorder="1" applyAlignment="1">
      <alignment horizontal="center" vertical="top" wrapText="1"/>
    </xf>
    <xf numFmtId="43" fontId="15" fillId="2" borderId="0" xfId="125" applyFont="1" applyFill="1" applyBorder="1" applyAlignment="1">
      <alignment vertical="top" wrapText="1"/>
    </xf>
    <xf numFmtId="0" fontId="15" fillId="2" borderId="0" xfId="155" applyFont="1" applyFill="1" applyBorder="1" applyAlignment="1">
      <alignment vertical="top"/>
    </xf>
    <xf numFmtId="0" fontId="106" fillId="2" borderId="0" xfId="155" applyFont="1" applyFill="1" applyBorder="1" applyAlignment="1">
      <alignment horizontal="center" vertical="top"/>
    </xf>
    <xf numFmtId="0" fontId="15" fillId="2" borderId="0" xfId="155" quotePrefix="1" applyFont="1" applyFill="1" applyBorder="1" applyAlignment="1">
      <alignment horizontal="center" vertical="center"/>
    </xf>
    <xf numFmtId="43" fontId="89" fillId="2" borderId="0" xfId="155" quotePrefix="1" applyNumberFormat="1" applyFont="1" applyFill="1" applyBorder="1" applyAlignment="1">
      <alignment horizontal="center" vertical="center"/>
    </xf>
    <xf numFmtId="43" fontId="89" fillId="2" borderId="0" xfId="125" applyFont="1" applyFill="1" applyBorder="1" applyAlignment="1">
      <alignment horizontal="right" vertical="top"/>
    </xf>
    <xf numFmtId="43" fontId="89" fillId="2" borderId="0" xfId="125" applyFont="1" applyFill="1" applyBorder="1" applyAlignment="1">
      <alignment vertical="top" wrapText="1"/>
    </xf>
    <xf numFmtId="49" fontId="109" fillId="2" borderId="2" xfId="155" applyNumberFormat="1" applyFont="1" applyFill="1" applyBorder="1" applyAlignment="1">
      <alignment horizontal="left" vertical="top" wrapText="1"/>
    </xf>
    <xf numFmtId="0" fontId="15" fillId="2" borderId="2" xfId="155" applyFont="1" applyFill="1" applyBorder="1" applyAlignment="1">
      <alignment horizontal="left" vertical="top"/>
    </xf>
    <xf numFmtId="0" fontId="15" fillId="2" borderId="2" xfId="155" applyFont="1" applyFill="1" applyBorder="1" applyAlignment="1">
      <alignment horizontal="center" vertical="top" wrapText="1"/>
    </xf>
    <xf numFmtId="0" fontId="15" fillId="2" borderId="2" xfId="155" applyFont="1" applyFill="1" applyBorder="1" applyAlignment="1">
      <alignment horizontal="center" vertical="top"/>
    </xf>
    <xf numFmtId="43" fontId="15" fillId="2" borderId="2" xfId="125" applyFont="1" applyFill="1" applyBorder="1" applyAlignment="1">
      <alignment vertical="top" wrapText="1"/>
    </xf>
    <xf numFmtId="0" fontId="15" fillId="2" borderId="2" xfId="155" applyFont="1" applyFill="1" applyBorder="1" applyAlignment="1">
      <alignment vertical="top"/>
    </xf>
    <xf numFmtId="0" fontId="106" fillId="2" borderId="2" xfId="155" applyFont="1" applyFill="1" applyBorder="1" applyAlignment="1">
      <alignment horizontal="center" vertical="top"/>
    </xf>
    <xf numFmtId="0" fontId="15" fillId="2" borderId="2" xfId="155" quotePrefix="1" applyFont="1" applyFill="1" applyBorder="1" applyAlignment="1">
      <alignment horizontal="center" vertical="center"/>
    </xf>
    <xf numFmtId="4" fontId="15" fillId="0" borderId="2" xfId="155" applyNumberFormat="1" applyFont="1" applyBorder="1" applyAlignment="1">
      <alignment horizontal="right" vertical="top" wrapText="1"/>
    </xf>
    <xf numFmtId="43" fontId="15" fillId="0" borderId="2" xfId="125" applyFont="1" applyFill="1" applyBorder="1" applyAlignment="1">
      <alignment vertical="top" wrapText="1" readingOrder="1"/>
    </xf>
    <xf numFmtId="43" fontId="89" fillId="2" borderId="2" xfId="125" applyFont="1" applyFill="1" applyBorder="1" applyAlignment="1">
      <alignment horizontal="right" vertical="top"/>
    </xf>
    <xf numFmtId="43" fontId="89" fillId="2" borderId="2" xfId="125" applyFont="1" applyFill="1" applyBorder="1" applyAlignment="1">
      <alignment vertical="top" wrapText="1"/>
    </xf>
    <xf numFmtId="0" fontId="89" fillId="33" borderId="8" xfId="155" applyFont="1" applyFill="1" applyBorder="1" applyAlignment="1">
      <alignment horizontal="center" vertical="top"/>
    </xf>
    <xf numFmtId="43" fontId="89" fillId="33" borderId="2" xfId="155" applyNumberFormat="1" applyFont="1" applyFill="1" applyBorder="1" applyAlignment="1">
      <alignment horizontal="right" vertical="top"/>
    </xf>
    <xf numFmtId="189" fontId="89" fillId="33" borderId="2" xfId="155" applyNumberFormat="1" applyFont="1" applyFill="1" applyBorder="1" applyAlignment="1">
      <alignment horizontal="right" vertical="top"/>
    </xf>
    <xf numFmtId="43" fontId="89" fillId="33" borderId="2" xfId="155" applyNumberFormat="1" applyFont="1" applyFill="1" applyBorder="1" applyAlignment="1">
      <alignment vertical="top"/>
    </xf>
    <xf numFmtId="43" fontId="15" fillId="2" borderId="0" xfId="32" applyNumberFormat="1" applyFont="1" applyFill="1" applyBorder="1" applyAlignment="1">
      <alignment horizontal="right" vertical="top"/>
    </xf>
    <xf numFmtId="43" fontId="15" fillId="2" borderId="0" xfId="125" applyFont="1" applyFill="1" applyBorder="1" applyAlignment="1">
      <alignment horizontal="right" vertical="top"/>
    </xf>
    <xf numFmtId="0" fontId="15" fillId="0" borderId="0" xfId="155" applyFont="1" applyBorder="1" applyAlignment="1">
      <alignment horizontal="center" vertical="top"/>
    </xf>
    <xf numFmtId="0" fontId="15" fillId="0" borderId="0" xfId="155" applyFont="1" applyBorder="1" applyAlignment="1">
      <alignment vertical="top"/>
    </xf>
    <xf numFmtId="189" fontId="89" fillId="2" borderId="0" xfId="155" applyNumberFormat="1" applyFont="1" applyFill="1" applyBorder="1" applyAlignment="1">
      <alignment horizontal="right" vertical="top"/>
    </xf>
    <xf numFmtId="43" fontId="89" fillId="2" borderId="0" xfId="155" applyNumberFormat="1" applyFont="1" applyFill="1" applyBorder="1" applyAlignment="1">
      <alignment horizontal="right" vertical="top"/>
    </xf>
    <xf numFmtId="43" fontId="89" fillId="2" borderId="0" xfId="155" applyNumberFormat="1" applyFont="1" applyFill="1" applyBorder="1" applyAlignment="1">
      <alignment vertical="top"/>
    </xf>
    <xf numFmtId="0" fontId="15" fillId="2" borderId="0" xfId="155" applyFont="1" applyFill="1"/>
    <xf numFmtId="0" fontId="15" fillId="33" borderId="2" xfId="155" applyFont="1" applyFill="1" applyBorder="1" applyAlignment="1">
      <alignment horizontal="right"/>
    </xf>
    <xf numFmtId="43" fontId="15" fillId="33" borderId="2" xfId="125" applyFont="1" applyFill="1" applyBorder="1"/>
    <xf numFmtId="0" fontId="15" fillId="0" borderId="2" xfId="155" applyFont="1" applyFill="1" applyBorder="1" applyAlignment="1">
      <alignment vertical="top" wrapText="1"/>
    </xf>
    <xf numFmtId="43" fontId="15" fillId="0" borderId="8" xfId="125" applyNumberFormat="1" applyFont="1" applyFill="1" applyBorder="1" applyAlignment="1">
      <alignment horizontal="right" vertical="top"/>
    </xf>
    <xf numFmtId="43" fontId="15" fillId="0" borderId="8" xfId="125" quotePrefix="1" applyNumberFormat="1" applyFont="1" applyBorder="1" applyAlignment="1">
      <alignment horizontal="center" vertical="top" wrapText="1"/>
    </xf>
    <xf numFmtId="43" fontId="15" fillId="2" borderId="8" xfId="125" applyNumberFormat="1" applyFont="1" applyFill="1" applyBorder="1" applyAlignment="1">
      <alignment horizontal="center" vertical="top"/>
    </xf>
    <xf numFmtId="43" fontId="15" fillId="0" borderId="7" xfId="125" applyNumberFormat="1" applyFont="1" applyBorder="1" applyAlignment="1">
      <alignment vertical="top"/>
    </xf>
    <xf numFmtId="43" fontId="15" fillId="0" borderId="2" xfId="132" applyNumberFormat="1" applyFont="1" applyFill="1" applyBorder="1" applyAlignment="1">
      <alignment horizontal="left" vertical="top"/>
    </xf>
    <xf numFmtId="0" fontId="15" fillId="0" borderId="2" xfId="155" applyFont="1" applyFill="1" applyBorder="1" applyAlignment="1">
      <alignment vertical="top"/>
    </xf>
    <xf numFmtId="0" fontId="15" fillId="0" borderId="2" xfId="257" applyFont="1" applyBorder="1" applyAlignment="1">
      <alignment vertical="top" wrapText="1"/>
    </xf>
    <xf numFmtId="43" fontId="15" fillId="0" borderId="2" xfId="125" applyNumberFormat="1" applyFont="1" applyFill="1" applyBorder="1" applyAlignment="1">
      <alignment horizontal="left" vertical="top" wrapText="1"/>
    </xf>
    <xf numFmtId="43" fontId="15" fillId="0" borderId="8" xfId="125" quotePrefix="1" applyNumberFormat="1" applyFont="1" applyBorder="1" applyAlignment="1">
      <alignment horizontal="left" vertical="top" wrapText="1"/>
    </xf>
    <xf numFmtId="0" fontId="5" fillId="0" borderId="2" xfId="155" applyFont="1" applyFill="1" applyBorder="1" applyAlignment="1">
      <alignment vertical="top" wrapText="1" readingOrder="1"/>
    </xf>
    <xf numFmtId="0" fontId="5" fillId="0" borderId="2" xfId="155" applyFont="1" applyFill="1" applyBorder="1" applyAlignment="1">
      <alignment horizontal="center" vertical="top" wrapText="1" readingOrder="1"/>
    </xf>
    <xf numFmtId="187" fontId="5" fillId="0" borderId="2" xfId="125" applyNumberFormat="1" applyFont="1" applyFill="1" applyBorder="1" applyAlignment="1">
      <alignment vertical="top" wrapText="1" readingOrder="1"/>
    </xf>
    <xf numFmtId="0" fontId="5" fillId="0" borderId="2" xfId="155" applyFont="1" applyFill="1" applyBorder="1" applyAlignment="1">
      <alignment horizontal="left" vertical="center" wrapText="1" readingOrder="1"/>
    </xf>
    <xf numFmtId="43" fontId="5" fillId="0" borderId="2" xfId="125" applyFont="1" applyFill="1" applyBorder="1" applyAlignment="1">
      <alignment vertical="top" wrapText="1" readingOrder="1"/>
    </xf>
    <xf numFmtId="0" fontId="5" fillId="2" borderId="2" xfId="155" applyFont="1" applyFill="1" applyBorder="1" applyAlignment="1">
      <alignment vertical="top" wrapText="1"/>
    </xf>
    <xf numFmtId="43" fontId="15" fillId="0" borderId="2" xfId="125" applyFont="1" applyBorder="1" applyAlignment="1">
      <alignment vertical="top"/>
    </xf>
    <xf numFmtId="0" fontId="14" fillId="0" borderId="14" xfId="154" applyFont="1" applyFill="1" applyBorder="1" applyAlignment="1">
      <alignment vertical="top" wrapText="1" readingOrder="1"/>
    </xf>
    <xf numFmtId="0" fontId="86" fillId="0" borderId="69" xfId="58" applyFont="1" applyBorder="1" applyAlignment="1" applyProtection="1">
      <alignment horizontal="center" vertical="center" wrapText="1"/>
    </xf>
    <xf numFmtId="0" fontId="86" fillId="0" borderId="69" xfId="58" applyFont="1" applyBorder="1" applyAlignment="1" applyProtection="1">
      <alignment horizontal="left" vertical="center" wrapText="1"/>
    </xf>
    <xf numFmtId="43" fontId="86" fillId="0" borderId="69" xfId="1" applyFont="1" applyBorder="1" applyAlignment="1" applyProtection="1">
      <alignment horizontal="left" vertical="center" wrapText="1"/>
    </xf>
    <xf numFmtId="4" fontId="86" fillId="0" borderId="69" xfId="58" applyNumberFormat="1" applyFont="1" applyBorder="1" applyAlignment="1" applyProtection="1">
      <alignment horizontal="right" vertical="center" wrapText="1"/>
    </xf>
    <xf numFmtId="4" fontId="86" fillId="0" borderId="70" xfId="58" applyNumberFormat="1" applyFont="1" applyBorder="1" applyAlignment="1" applyProtection="1">
      <alignment horizontal="right" vertical="center" wrapText="1"/>
    </xf>
    <xf numFmtId="0" fontId="14" fillId="0" borderId="15" xfId="154" applyFont="1" applyFill="1" applyBorder="1" applyAlignment="1">
      <alignment vertical="top" wrapText="1" readingOrder="1"/>
    </xf>
    <xf numFmtId="0" fontId="86" fillId="0" borderId="71" xfId="58" applyFont="1" applyBorder="1" applyAlignment="1" applyProtection="1">
      <alignment horizontal="center" vertical="center" wrapText="1"/>
    </xf>
    <xf numFmtId="0" fontId="86" fillId="0" borderId="71" xfId="58" applyFont="1" applyBorder="1" applyAlignment="1" applyProtection="1">
      <alignment horizontal="left" vertical="center" wrapText="1"/>
    </xf>
    <xf numFmtId="189" fontId="86" fillId="0" borderId="71" xfId="1" applyNumberFormat="1" applyFont="1" applyBorder="1" applyAlignment="1" applyProtection="1">
      <alignment horizontal="left" vertical="center" wrapText="1"/>
    </xf>
    <xf numFmtId="4" fontId="86" fillId="0" borderId="71" xfId="58" applyNumberFormat="1" applyFont="1" applyBorder="1" applyAlignment="1" applyProtection="1">
      <alignment horizontal="right" vertical="center" wrapText="1"/>
    </xf>
    <xf numFmtId="4" fontId="86" fillId="0" borderId="72" xfId="58" applyNumberFormat="1" applyFont="1" applyBorder="1" applyAlignment="1" applyProtection="1">
      <alignment horizontal="right" vertical="center" wrapText="1"/>
    </xf>
    <xf numFmtId="0" fontId="45" fillId="0" borderId="27" xfId="154" applyFont="1" applyBorder="1" applyAlignment="1" applyProtection="1">
      <alignment horizontal="center" vertical="center" wrapText="1"/>
    </xf>
    <xf numFmtId="0" fontId="46" fillId="0" borderId="27" xfId="154" applyFont="1" applyBorder="1" applyAlignment="1" applyProtection="1">
      <alignment horizontal="left" vertical="center" wrapText="1"/>
    </xf>
    <xf numFmtId="0" fontId="111" fillId="0" borderId="0" xfId="0" applyFont="1"/>
    <xf numFmtId="0" fontId="110" fillId="0" borderId="0" xfId="0" applyFont="1" applyAlignment="1">
      <alignment vertical="center"/>
    </xf>
    <xf numFmtId="0" fontId="109" fillId="0" borderId="0" xfId="0" applyFont="1" applyAlignment="1">
      <alignment horizontal="right"/>
    </xf>
    <xf numFmtId="0" fontId="63" fillId="0" borderId="2" xfId="0" applyFont="1" applyBorder="1" applyAlignment="1">
      <alignment horizontal="center" vertical="center"/>
    </xf>
    <xf numFmtId="0" fontId="109" fillId="0" borderId="2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109" fillId="0" borderId="2" xfId="0" applyFont="1" applyBorder="1" applyAlignment="1">
      <alignment horizontal="center" vertical="center" wrapText="1"/>
    </xf>
    <xf numFmtId="0" fontId="109" fillId="0" borderId="2" xfId="0" applyFont="1" applyBorder="1" applyAlignment="1">
      <alignment horizontal="left" vertical="center"/>
    </xf>
    <xf numFmtId="0" fontId="112" fillId="0" borderId="2" xfId="0" applyFont="1" applyBorder="1" applyAlignment="1">
      <alignment horizontal="center" vertical="center"/>
    </xf>
    <xf numFmtId="0" fontId="109" fillId="0" borderId="2" xfId="0" applyFont="1" applyBorder="1" applyAlignment="1">
      <alignment vertical="center"/>
    </xf>
    <xf numFmtId="0" fontId="113" fillId="0" borderId="2" xfId="0" applyFont="1" applyBorder="1" applyAlignment="1">
      <alignment vertical="center"/>
    </xf>
    <xf numFmtId="0" fontId="109" fillId="0" borderId="2" xfId="0" applyFont="1" applyBorder="1" applyAlignment="1">
      <alignment vertical="center" wrapText="1"/>
    </xf>
    <xf numFmtId="0" fontId="113" fillId="0" borderId="2" xfId="0" applyFont="1" applyBorder="1" applyAlignment="1">
      <alignment horizontal="center" vertical="center"/>
    </xf>
    <xf numFmtId="0" fontId="109" fillId="0" borderId="0" xfId="0" applyFont="1" applyBorder="1" applyAlignment="1">
      <alignment horizontal="center" vertical="center"/>
    </xf>
    <xf numFmtId="0" fontId="109" fillId="0" borderId="0" xfId="0" applyFont="1" applyBorder="1" applyAlignment="1">
      <alignment horizontal="center" vertical="center" wrapText="1"/>
    </xf>
    <xf numFmtId="0" fontId="109" fillId="0" borderId="0" xfId="0" applyFont="1" applyBorder="1"/>
    <xf numFmtId="0" fontId="109" fillId="0" borderId="0" xfId="0" applyFont="1" applyBorder="1" applyAlignment="1">
      <alignment vertical="center" wrapText="1"/>
    </xf>
    <xf numFmtId="0" fontId="112" fillId="0" borderId="0" xfId="0" applyFont="1" applyBorder="1" applyAlignment="1">
      <alignment horizontal="center" vertical="center"/>
    </xf>
    <xf numFmtId="0" fontId="109" fillId="0" borderId="0" xfId="0" applyFont="1" applyBorder="1" applyAlignment="1">
      <alignment vertical="center"/>
    </xf>
    <xf numFmtId="0" fontId="114" fillId="0" borderId="0" xfId="0" applyFont="1"/>
    <xf numFmtId="49" fontId="52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09" fillId="0" borderId="1" xfId="0" applyFont="1" applyBorder="1" applyAlignment="1">
      <alignment horizontal="center" vertical="center"/>
    </xf>
    <xf numFmtId="0" fontId="109" fillId="0" borderId="1" xfId="0" applyFont="1" applyBorder="1"/>
    <xf numFmtId="0" fontId="109" fillId="0" borderId="1" xfId="0" applyFont="1" applyBorder="1" applyAlignment="1">
      <alignment horizontal="center" vertical="center" wrapText="1"/>
    </xf>
    <xf numFmtId="0" fontId="109" fillId="0" borderId="1" xfId="0" applyFont="1" applyBorder="1" applyAlignment="1">
      <alignment vertical="center" wrapText="1"/>
    </xf>
    <xf numFmtId="0" fontId="112" fillId="0" borderId="1" xfId="0" applyFont="1" applyBorder="1" applyAlignment="1">
      <alignment vertical="center"/>
    </xf>
    <xf numFmtId="0" fontId="109" fillId="0" borderId="1" xfId="0" applyFont="1" applyBorder="1" applyAlignment="1">
      <alignment vertical="center"/>
    </xf>
    <xf numFmtId="0" fontId="112" fillId="0" borderId="1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109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109" fillId="0" borderId="3" xfId="0" applyFont="1" applyBorder="1" applyAlignment="1">
      <alignment horizontal="center" vertical="center"/>
    </xf>
    <xf numFmtId="0" fontId="109" fillId="0" borderId="3" xfId="0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/>
    </xf>
    <xf numFmtId="0" fontId="109" fillId="0" borderId="3" xfId="0" applyFont="1" applyBorder="1" applyAlignment="1">
      <alignment horizontal="left" vertical="center" wrapText="1"/>
    </xf>
    <xf numFmtId="0" fontId="109" fillId="0" borderId="0" xfId="0" applyFont="1" applyFill="1" applyBorder="1" applyAlignment="1">
      <alignment vertical="center"/>
    </xf>
    <xf numFmtId="0" fontId="115" fillId="0" borderId="0" xfId="0" applyFont="1"/>
    <xf numFmtId="0" fontId="109" fillId="0" borderId="0" xfId="0" applyFont="1"/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89" fontId="15" fillId="0" borderId="2" xfId="0" applyNumberFormat="1" applyFont="1" applyBorder="1" applyAlignment="1">
      <alignment horizontal="left" vertical="center"/>
    </xf>
    <xf numFmtId="189" fontId="15" fillId="0" borderId="2" xfId="0" applyNumberFormat="1" applyFont="1" applyBorder="1" applyAlignment="1">
      <alignment vertical="center" wrapText="1"/>
    </xf>
    <xf numFmtId="189" fontId="15" fillId="0" borderId="0" xfId="0" applyNumberFormat="1" applyFont="1" applyBorder="1" applyAlignment="1">
      <alignment vertical="center" wrapText="1"/>
    </xf>
    <xf numFmtId="189" fontId="18" fillId="0" borderId="4" xfId="0" applyNumberFormat="1" applyFont="1" applyBorder="1" applyAlignment="1">
      <alignment horizontal="center" vertical="center"/>
    </xf>
    <xf numFmtId="189" fontId="18" fillId="0" borderId="3" xfId="0" applyNumberFormat="1" applyFont="1" applyBorder="1" applyAlignment="1">
      <alignment horizontal="center" vertical="center"/>
    </xf>
    <xf numFmtId="189" fontId="18" fillId="0" borderId="7" xfId="0" applyNumberFormat="1" applyFont="1" applyBorder="1" applyAlignment="1">
      <alignment horizontal="center" vertical="center"/>
    </xf>
    <xf numFmtId="189" fontId="18" fillId="0" borderId="8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89" fontId="15" fillId="0" borderId="2" xfId="0" applyNumberFormat="1" applyFont="1" applyBorder="1" applyAlignment="1">
      <alignment horizontal="left" vertical="center" wrapText="1"/>
    </xf>
    <xf numFmtId="189" fontId="15" fillId="0" borderId="29" xfId="0" applyNumberFormat="1" applyFont="1" applyBorder="1" applyAlignment="1">
      <alignment horizontal="left" vertical="center" wrapText="1"/>
    </xf>
    <xf numFmtId="0" fontId="8" fillId="0" borderId="87" xfId="58" applyBorder="1"/>
    <xf numFmtId="0" fontId="8" fillId="0" borderId="88" xfId="58" applyBorder="1"/>
    <xf numFmtId="189" fontId="14" fillId="0" borderId="2" xfId="0" applyNumberFormat="1" applyFont="1" applyBorder="1" applyAlignment="1">
      <alignment vertical="center" wrapText="1"/>
    </xf>
    <xf numFmtId="189" fontId="18" fillId="34" borderId="3" xfId="0" applyNumberFormat="1" applyFont="1" applyFill="1" applyBorder="1" applyAlignment="1">
      <alignment horizontal="center" vertical="center"/>
    </xf>
    <xf numFmtId="0" fontId="112" fillId="34" borderId="2" xfId="0" applyFont="1" applyFill="1" applyBorder="1" applyAlignment="1">
      <alignment horizontal="left" vertical="center" wrapText="1"/>
    </xf>
    <xf numFmtId="0" fontId="3" fillId="34" borderId="0" xfId="0" applyFont="1" applyFill="1"/>
    <xf numFmtId="0" fontId="86" fillId="0" borderId="67" xfId="58" applyFont="1" applyBorder="1" applyAlignment="1" applyProtection="1">
      <alignment horizontal="center" vertical="center" wrapText="1"/>
    </xf>
    <xf numFmtId="0" fontId="86" fillId="0" borderId="67" xfId="58" applyFont="1" applyBorder="1" applyAlignment="1" applyProtection="1">
      <alignment horizontal="left" vertical="center" wrapText="1"/>
    </xf>
    <xf numFmtId="189" fontId="86" fillId="0" borderId="67" xfId="1" applyNumberFormat="1" applyFont="1" applyBorder="1" applyAlignment="1" applyProtection="1">
      <alignment horizontal="left" vertical="center" wrapText="1"/>
    </xf>
    <xf numFmtId="4" fontId="86" fillId="0" borderId="67" xfId="58" applyNumberFormat="1" applyFont="1" applyBorder="1" applyAlignment="1" applyProtection="1">
      <alignment horizontal="right" vertical="center" wrapText="1"/>
    </xf>
    <xf numFmtId="4" fontId="86" fillId="0" borderId="68" xfId="58" applyNumberFormat="1" applyFont="1" applyBorder="1" applyAlignment="1" applyProtection="1">
      <alignment horizontal="right" vertical="center" wrapText="1"/>
    </xf>
    <xf numFmtId="189" fontId="86" fillId="0" borderId="69" xfId="1" applyNumberFormat="1" applyFont="1" applyBorder="1" applyAlignment="1" applyProtection="1">
      <alignment horizontal="left" vertical="center" wrapText="1"/>
    </xf>
    <xf numFmtId="0" fontId="86" fillId="0" borderId="33" xfId="58" applyFont="1" applyBorder="1" applyAlignment="1" applyProtection="1">
      <alignment horizontal="center" vertical="center" wrapText="1"/>
    </xf>
    <xf numFmtId="0" fontId="86" fillId="0" borderId="33" xfId="58" applyFont="1" applyBorder="1" applyAlignment="1" applyProtection="1">
      <alignment horizontal="left" vertical="center" wrapText="1"/>
    </xf>
    <xf numFmtId="189" fontId="86" fillId="0" borderId="33" xfId="1" applyNumberFormat="1" applyFont="1" applyBorder="1" applyAlignment="1" applyProtection="1">
      <alignment horizontal="left" vertical="center" wrapText="1"/>
    </xf>
    <xf numFmtId="4" fontId="86" fillId="0" borderId="33" xfId="58" applyNumberFormat="1" applyFont="1" applyBorder="1" applyAlignment="1" applyProtection="1">
      <alignment horizontal="right" vertical="center" wrapText="1"/>
    </xf>
    <xf numFmtId="0" fontId="86" fillId="0" borderId="28" xfId="58" applyFont="1" applyBorder="1" applyAlignment="1" applyProtection="1">
      <alignment horizontal="center" vertical="center" wrapText="1"/>
    </xf>
    <xf numFmtId="189" fontId="86" fillId="0" borderId="28" xfId="1" applyNumberFormat="1" applyFont="1" applyBorder="1" applyAlignment="1" applyProtection="1">
      <alignment horizontal="left" vertical="center" wrapText="1"/>
    </xf>
    <xf numFmtId="0" fontId="86" fillId="2" borderId="48" xfId="0" applyFont="1" applyFill="1" applyBorder="1"/>
    <xf numFmtId="0" fontId="86" fillId="2" borderId="64" xfId="58" applyFont="1" applyFill="1" applyBorder="1" applyAlignment="1" applyProtection="1">
      <alignment horizontal="center" vertical="center" wrapText="1"/>
    </xf>
    <xf numFmtId="189" fontId="86" fillId="2" borderId="3" xfId="1" applyNumberFormat="1" applyFont="1" applyFill="1" applyBorder="1" applyAlignment="1" applyProtection="1">
      <alignment horizontal="center" vertical="center" wrapText="1"/>
    </xf>
    <xf numFmtId="0" fontId="86" fillId="2" borderId="65" xfId="58" applyFont="1" applyFill="1" applyBorder="1" applyAlignment="1" applyProtection="1">
      <alignment horizontal="left" vertical="center" wrapText="1"/>
    </xf>
    <xf numFmtId="3" fontId="86" fillId="2" borderId="65" xfId="58" applyNumberFormat="1" applyFont="1" applyFill="1" applyBorder="1" applyAlignment="1" applyProtection="1">
      <alignment horizontal="right" vertical="center" wrapText="1"/>
    </xf>
    <xf numFmtId="0" fontId="86" fillId="2" borderId="0" xfId="58" applyFont="1" applyFill="1"/>
    <xf numFmtId="0" fontId="86" fillId="2" borderId="46" xfId="0" applyFont="1" applyFill="1" applyBorder="1"/>
    <xf numFmtId="0" fontId="86" fillId="2" borderId="66" xfId="58" applyFont="1" applyFill="1" applyBorder="1" applyAlignment="1" applyProtection="1">
      <alignment horizontal="center" vertical="center" wrapText="1"/>
    </xf>
    <xf numFmtId="187" fontId="86" fillId="2" borderId="8" xfId="120" applyFont="1" applyFill="1" applyBorder="1"/>
    <xf numFmtId="0" fontId="86" fillId="2" borderId="36" xfId="58" applyFont="1" applyFill="1" applyBorder="1" applyAlignment="1" applyProtection="1">
      <alignment horizontal="left" vertical="center" wrapText="1"/>
    </xf>
    <xf numFmtId="3" fontId="86" fillId="2" borderId="36" xfId="58" applyNumberFormat="1" applyFont="1" applyFill="1" applyBorder="1" applyAlignment="1" applyProtection="1">
      <alignment horizontal="right" vertical="center" wrapText="1"/>
    </xf>
    <xf numFmtId="0" fontId="45" fillId="0" borderId="0" xfId="154" applyFont="1" applyBorder="1" applyAlignment="1" applyProtection="1">
      <alignment horizontal="left" vertical="center"/>
    </xf>
    <xf numFmtId="0" fontId="46" fillId="2" borderId="27" xfId="154" applyFont="1" applyFill="1" applyBorder="1" applyAlignment="1" applyProtection="1">
      <alignment horizontal="left" vertical="center" wrapText="1"/>
    </xf>
    <xf numFmtId="0" fontId="45" fillId="0" borderId="28" xfId="154" applyFont="1" applyBorder="1" applyAlignment="1" applyProtection="1">
      <alignment horizontal="center" vertical="center" wrapText="1"/>
    </xf>
    <xf numFmtId="0" fontId="46" fillId="0" borderId="2" xfId="154" applyFont="1" applyBorder="1" applyAlignment="1" applyProtection="1">
      <alignment horizontal="left" vertical="center" wrapText="1"/>
    </xf>
    <xf numFmtId="0" fontId="46" fillId="0" borderId="33" xfId="154" applyFont="1" applyBorder="1" applyAlignment="1" applyProtection="1">
      <alignment horizontal="left" vertical="center" wrapText="1"/>
    </xf>
    <xf numFmtId="0" fontId="45" fillId="0" borderId="32" xfId="154" applyFont="1" applyBorder="1" applyAlignment="1" applyProtection="1">
      <alignment horizontal="center" vertical="center" wrapText="1"/>
    </xf>
    <xf numFmtId="0" fontId="45" fillId="0" borderId="89" xfId="154" applyFont="1" applyBorder="1" applyAlignment="1" applyProtection="1">
      <alignment horizontal="center" vertical="center" wrapText="1"/>
    </xf>
    <xf numFmtId="0" fontId="45" fillId="0" borderId="27" xfId="99" applyFont="1" applyBorder="1" applyAlignment="1" applyProtection="1">
      <alignment horizontal="center" vertical="center" wrapText="1"/>
    </xf>
    <xf numFmtId="0" fontId="45" fillId="0" borderId="2" xfId="154" applyFont="1" applyBorder="1" applyAlignment="1" applyProtection="1">
      <alignment horizontal="center" vertical="center" wrapText="1"/>
    </xf>
    <xf numFmtId="3" fontId="84" fillId="2" borderId="33" xfId="58" applyNumberFormat="1" applyFont="1" applyFill="1" applyBorder="1" applyAlignment="1" applyProtection="1">
      <alignment horizontal="right" vertical="center" wrapText="1"/>
    </xf>
    <xf numFmtId="0" fontId="86" fillId="2" borderId="3" xfId="58" applyFont="1" applyFill="1" applyBorder="1" applyAlignment="1" applyProtection="1">
      <alignment horizontal="center" vertical="center" wrapText="1"/>
    </xf>
    <xf numFmtId="4" fontId="84" fillId="2" borderId="33" xfId="58" applyNumberFormat="1" applyFont="1" applyFill="1" applyBorder="1" applyAlignment="1" applyProtection="1">
      <alignment horizontal="right" vertical="center" wrapText="1"/>
    </xf>
    <xf numFmtId="0" fontId="86" fillId="2" borderId="2" xfId="58" applyFont="1" applyFill="1" applyBorder="1" applyAlignment="1" applyProtection="1">
      <alignment horizontal="center" vertical="center" wrapText="1"/>
    </xf>
    <xf numFmtId="0" fontId="84" fillId="2" borderId="7" xfId="58" applyFont="1" applyFill="1" applyBorder="1" applyAlignment="1" applyProtection="1">
      <alignment horizontal="center" vertical="center" wrapText="1"/>
    </xf>
    <xf numFmtId="4" fontId="84" fillId="2" borderId="40" xfId="58" applyNumberFormat="1" applyFont="1" applyFill="1" applyBorder="1" applyAlignment="1" applyProtection="1">
      <alignment horizontal="right" vertical="center" wrapText="1"/>
    </xf>
    <xf numFmtId="4" fontId="46" fillId="0" borderId="27" xfId="99" applyNumberFormat="1" applyFont="1" applyBorder="1" applyAlignment="1" applyProtection="1">
      <alignment horizontal="left" vertical="center" wrapText="1"/>
    </xf>
    <xf numFmtId="4" fontId="45" fillId="0" borderId="27" xfId="99" applyNumberFormat="1" applyFont="1" applyBorder="1" applyAlignment="1" applyProtection="1">
      <alignment horizontal="left" vertical="center" wrapText="1"/>
    </xf>
    <xf numFmtId="4" fontId="45" fillId="0" borderId="27" xfId="99" applyNumberFormat="1" applyFont="1" applyBorder="1" applyAlignment="1" applyProtection="1">
      <alignment horizontal="right" vertical="center" wrapText="1"/>
    </xf>
    <xf numFmtId="0" fontId="89" fillId="0" borderId="0" xfId="0" applyFont="1"/>
    <xf numFmtId="0" fontId="89" fillId="0" borderId="2" xfId="0" applyFont="1" applyBorder="1" applyAlignment="1">
      <alignment horizontal="center"/>
    </xf>
    <xf numFmtId="189" fontId="89" fillId="0" borderId="2" xfId="1" applyNumberFormat="1" applyFont="1" applyBorder="1"/>
    <xf numFmtId="43" fontId="89" fillId="0" borderId="2" xfId="0" applyNumberFormat="1" applyFont="1" applyBorder="1"/>
    <xf numFmtId="0" fontId="89" fillId="0" borderId="3" xfId="0" applyFont="1" applyBorder="1" applyAlignment="1">
      <alignment horizontal="center"/>
    </xf>
    <xf numFmtId="43" fontId="15" fillId="0" borderId="2" xfId="0" applyNumberFormat="1" applyFont="1" applyBorder="1"/>
    <xf numFmtId="0" fontId="86" fillId="2" borderId="0" xfId="58" applyFont="1" applyFill="1" applyBorder="1" applyAlignment="1" applyProtection="1">
      <alignment horizontal="left" vertical="center" wrapText="1"/>
    </xf>
    <xf numFmtId="189" fontId="65" fillId="2" borderId="0" xfId="58" applyNumberFormat="1" applyFont="1" applyFill="1" applyBorder="1" applyAlignment="1" applyProtection="1">
      <alignment horizontal="center" vertical="center" wrapText="1"/>
    </xf>
    <xf numFmtId="0" fontId="65" fillId="2" borderId="0" xfId="58" applyFont="1" applyFill="1" applyBorder="1" applyAlignment="1" applyProtection="1">
      <alignment horizontal="left" vertical="center"/>
    </xf>
    <xf numFmtId="0" fontId="65" fillId="2" borderId="0" xfId="58" applyFont="1" applyFill="1" applyBorder="1" applyAlignment="1" applyProtection="1">
      <alignment horizontal="center" vertical="center"/>
    </xf>
    <xf numFmtId="0" fontId="65" fillId="2" borderId="28" xfId="58" applyFont="1" applyFill="1" applyBorder="1" applyAlignment="1" applyProtection="1">
      <alignment horizontal="center" vertical="center" wrapText="1"/>
    </xf>
    <xf numFmtId="0" fontId="86" fillId="2" borderId="43" xfId="58" applyFont="1" applyFill="1" applyBorder="1" applyAlignment="1" applyProtection="1">
      <alignment horizontal="center" vertical="center" wrapText="1"/>
    </xf>
    <xf numFmtId="189" fontId="86" fillId="2" borderId="2" xfId="1" applyNumberFormat="1" applyFont="1" applyFill="1" applyBorder="1" applyAlignment="1" applyProtection="1">
      <alignment horizontal="center" vertical="center" wrapText="1"/>
    </xf>
    <xf numFmtId="0" fontId="86" fillId="2" borderId="35" xfId="58" applyFont="1" applyFill="1" applyBorder="1" applyAlignment="1" applyProtection="1">
      <alignment horizontal="left" vertical="center" wrapText="1"/>
    </xf>
    <xf numFmtId="4" fontId="86" fillId="2" borderId="35" xfId="58" applyNumberFormat="1" applyFont="1" applyFill="1" applyBorder="1" applyAlignment="1" applyProtection="1">
      <alignment horizontal="right" vertical="center" wrapText="1"/>
    </xf>
    <xf numFmtId="43" fontId="86" fillId="2" borderId="2" xfId="1" applyNumberFormat="1" applyFont="1" applyFill="1" applyBorder="1" applyAlignment="1" applyProtection="1">
      <alignment horizontal="center" vertical="center" wrapText="1"/>
    </xf>
    <xf numFmtId="3" fontId="86" fillId="2" borderId="35" xfId="58" applyNumberFormat="1" applyFont="1" applyFill="1" applyBorder="1" applyAlignment="1" applyProtection="1">
      <alignment horizontal="right" vertical="center" wrapText="1"/>
    </xf>
    <xf numFmtId="0" fontId="86" fillId="2" borderId="3" xfId="0" applyFont="1" applyFill="1" applyBorder="1"/>
    <xf numFmtId="4" fontId="86" fillId="2" borderId="65" xfId="58" applyNumberFormat="1" applyFont="1" applyFill="1" applyBorder="1" applyAlignment="1" applyProtection="1">
      <alignment horizontal="right" vertical="center" wrapText="1"/>
    </xf>
    <xf numFmtId="0" fontId="86" fillId="2" borderId="8" xfId="0" applyFont="1" applyFill="1" applyBorder="1"/>
    <xf numFmtId="4" fontId="86" fillId="2" borderId="36" xfId="58" applyNumberFormat="1" applyFont="1" applyFill="1" applyBorder="1" applyAlignment="1" applyProtection="1">
      <alignment horizontal="right" vertical="center" wrapText="1"/>
    </xf>
    <xf numFmtId="0" fontId="86" fillId="2" borderId="1" xfId="58" applyFont="1" applyFill="1" applyBorder="1"/>
    <xf numFmtId="0" fontId="86" fillId="2" borderId="7" xfId="0" applyFont="1" applyFill="1" applyBorder="1"/>
    <xf numFmtId="0" fontId="86" fillId="2" borderId="10" xfId="0" applyFont="1" applyFill="1" applyBorder="1" applyAlignment="1">
      <alignment vertical="center"/>
    </xf>
    <xf numFmtId="3" fontId="86" fillId="2" borderId="33" xfId="58" applyNumberFormat="1" applyFont="1" applyFill="1" applyBorder="1" applyAlignment="1" applyProtection="1">
      <alignment horizontal="right" vertical="center" wrapText="1"/>
    </xf>
    <xf numFmtId="188" fontId="86" fillId="2" borderId="3" xfId="120" applyNumberFormat="1" applyFont="1" applyFill="1" applyBorder="1"/>
    <xf numFmtId="0" fontId="86" fillId="2" borderId="3" xfId="58" applyFont="1" applyFill="1" applyBorder="1" applyAlignment="1" applyProtection="1">
      <alignment horizontal="left" vertical="center" wrapText="1"/>
    </xf>
    <xf numFmtId="4" fontId="86" fillId="2" borderId="3" xfId="58" applyNumberFormat="1" applyFont="1" applyFill="1" applyBorder="1" applyAlignment="1" applyProtection="1">
      <alignment horizontal="right" vertical="center" wrapText="1"/>
    </xf>
    <xf numFmtId="3" fontId="86" fillId="2" borderId="3" xfId="58" applyNumberFormat="1" applyFont="1" applyFill="1" applyBorder="1" applyAlignment="1" applyProtection="1">
      <alignment horizontal="right" vertical="center" wrapText="1"/>
    </xf>
    <xf numFmtId="188" fontId="86" fillId="2" borderId="3" xfId="120" applyNumberFormat="1" applyFont="1" applyFill="1" applyBorder="1" applyAlignment="1">
      <alignment horizontal="center"/>
    </xf>
    <xf numFmtId="0" fontId="86" fillId="2" borderId="7" xfId="58" applyFont="1" applyFill="1" applyBorder="1" applyAlignment="1" applyProtection="1">
      <alignment horizontal="center" vertical="center" wrapText="1"/>
    </xf>
    <xf numFmtId="188" fontId="86" fillId="2" borderId="7" xfId="120" applyNumberFormat="1" applyFont="1" applyFill="1" applyBorder="1"/>
    <xf numFmtId="0" fontId="86" fillId="2" borderId="7" xfId="58" applyFont="1" applyFill="1" applyBorder="1" applyAlignment="1" applyProtection="1">
      <alignment horizontal="left" vertical="center" wrapText="1"/>
    </xf>
    <xf numFmtId="4" fontId="86" fillId="2" borderId="7" xfId="58" applyNumberFormat="1" applyFont="1" applyFill="1" applyBorder="1" applyAlignment="1" applyProtection="1">
      <alignment horizontal="right" vertical="center" wrapText="1"/>
    </xf>
    <xf numFmtId="3" fontId="86" fillId="2" borderId="7" xfId="58" applyNumberFormat="1" applyFont="1" applyFill="1" applyBorder="1" applyAlignment="1" applyProtection="1">
      <alignment horizontal="right" vertical="center" wrapText="1"/>
    </xf>
    <xf numFmtId="188" fontId="86" fillId="2" borderId="7" xfId="120" applyNumberFormat="1" applyFont="1" applyFill="1" applyBorder="1" applyAlignment="1">
      <alignment horizontal="center"/>
    </xf>
    <xf numFmtId="189" fontId="86" fillId="2" borderId="7" xfId="1" applyNumberFormat="1" applyFont="1" applyFill="1" applyBorder="1" applyAlignment="1" applyProtection="1">
      <alignment horizontal="center" vertical="center" wrapText="1"/>
    </xf>
    <xf numFmtId="0" fontId="86" fillId="2" borderId="8" xfId="58" applyFont="1" applyFill="1" applyBorder="1" applyAlignment="1" applyProtection="1">
      <alignment horizontal="center" vertical="center" wrapText="1"/>
    </xf>
    <xf numFmtId="189" fontId="86" fillId="2" borderId="8" xfId="1" applyNumberFormat="1" applyFont="1" applyFill="1" applyBorder="1" applyAlignment="1" applyProtection="1">
      <alignment horizontal="center" vertical="center" wrapText="1"/>
    </xf>
    <xf numFmtId="4" fontId="86" fillId="2" borderId="8" xfId="58" applyNumberFormat="1" applyFont="1" applyFill="1" applyBorder="1" applyAlignment="1" applyProtection="1">
      <alignment horizontal="right" vertical="center" wrapText="1"/>
    </xf>
    <xf numFmtId="3" fontId="86" fillId="2" borderId="8" xfId="58" applyNumberFormat="1" applyFont="1" applyFill="1" applyBorder="1" applyAlignment="1" applyProtection="1">
      <alignment horizontal="right" vertical="center" wrapText="1"/>
    </xf>
    <xf numFmtId="43" fontId="86" fillId="2" borderId="2" xfId="1" applyFont="1" applyFill="1" applyBorder="1" applyAlignment="1" applyProtection="1">
      <alignment horizontal="center" vertical="center" wrapText="1"/>
    </xf>
    <xf numFmtId="0" fontId="86" fillId="2" borderId="47" xfId="58" applyFont="1" applyFill="1" applyBorder="1" applyAlignment="1" applyProtection="1">
      <alignment horizontal="center" vertical="center" wrapText="1"/>
    </xf>
    <xf numFmtId="4" fontId="86" fillId="2" borderId="8" xfId="58" applyNumberFormat="1" applyFont="1" applyFill="1" applyBorder="1" applyAlignment="1" applyProtection="1">
      <alignment horizontal="center" vertical="center" wrapText="1"/>
    </xf>
    <xf numFmtId="0" fontId="86" fillId="2" borderId="33" xfId="58" applyFont="1" applyFill="1" applyBorder="1" applyAlignment="1" applyProtection="1">
      <alignment horizontal="left" vertical="center" wrapText="1"/>
    </xf>
    <xf numFmtId="0" fontId="86" fillId="2" borderId="40" xfId="58" applyFont="1" applyFill="1" applyBorder="1" applyAlignment="1" applyProtection="1">
      <alignment horizontal="left" vertical="center" wrapText="1"/>
    </xf>
    <xf numFmtId="0" fontId="86" fillId="2" borderId="2" xfId="58" applyFont="1" applyFill="1" applyBorder="1" applyAlignment="1" applyProtection="1">
      <alignment horizontal="left" vertical="center" wrapText="1"/>
    </xf>
    <xf numFmtId="189" fontId="65" fillId="2" borderId="2" xfId="58" applyNumberFormat="1" applyFont="1" applyFill="1" applyBorder="1" applyAlignment="1" applyProtection="1">
      <alignment horizontal="center" vertical="center" wrapText="1"/>
    </xf>
    <xf numFmtId="0" fontId="119" fillId="2" borderId="0" xfId="58" applyFont="1" applyFill="1"/>
    <xf numFmtId="0" fontId="86" fillId="2" borderId="0" xfId="58" applyFont="1" applyFill="1" applyAlignment="1">
      <alignment horizontal="center"/>
    </xf>
    <xf numFmtId="0" fontId="116" fillId="2" borderId="0" xfId="58" applyFont="1" applyFill="1" applyAlignment="1">
      <alignment horizontal="right"/>
    </xf>
    <xf numFmtId="192" fontId="116" fillId="2" borderId="0" xfId="58" applyNumberFormat="1" applyFont="1" applyFill="1" applyAlignment="1">
      <alignment horizontal="center" vertical="center"/>
    </xf>
    <xf numFmtId="4" fontId="116" fillId="2" borderId="0" xfId="58" applyNumberFormat="1" applyFont="1" applyFill="1" applyAlignment="1">
      <alignment horizontal="center" vertical="center"/>
    </xf>
    <xf numFmtId="0" fontId="119" fillId="2" borderId="0" xfId="58" applyFont="1" applyFill="1" applyAlignment="1">
      <alignment horizontal="right"/>
    </xf>
    <xf numFmtId="193" fontId="119" fillId="2" borderId="0" xfId="58" applyNumberFormat="1" applyFont="1" applyFill="1" applyAlignment="1">
      <alignment horizontal="center" vertical="center"/>
    </xf>
    <xf numFmtId="189" fontId="84" fillId="2" borderId="3" xfId="1" applyNumberFormat="1" applyFont="1" applyFill="1" applyBorder="1" applyAlignment="1" applyProtection="1">
      <alignment horizontal="center" vertical="center" wrapText="1"/>
    </xf>
    <xf numFmtId="3" fontId="84" fillId="2" borderId="65" xfId="58" applyNumberFormat="1" applyFont="1" applyFill="1" applyBorder="1" applyAlignment="1" applyProtection="1">
      <alignment horizontal="right" vertical="center" wrapText="1"/>
    </xf>
    <xf numFmtId="189" fontId="84" fillId="2" borderId="85" xfId="1" applyNumberFormat="1" applyFont="1" applyFill="1" applyBorder="1" applyAlignment="1" applyProtection="1">
      <alignment horizontal="center" vertical="center" wrapText="1"/>
    </xf>
    <xf numFmtId="187" fontId="84" fillId="2" borderId="8" xfId="120" applyFont="1" applyFill="1" applyBorder="1"/>
    <xf numFmtId="3" fontId="84" fillId="2" borderId="36" xfId="58" applyNumberFormat="1" applyFont="1" applyFill="1" applyBorder="1" applyAlignment="1" applyProtection="1">
      <alignment horizontal="right" vertical="center" wrapText="1"/>
    </xf>
    <xf numFmtId="189" fontId="84" fillId="2" borderId="86" xfId="1" applyNumberFormat="1" applyFont="1" applyFill="1" applyBorder="1" applyAlignment="1" applyProtection="1">
      <alignment horizontal="center" vertical="center" wrapText="1"/>
    </xf>
    <xf numFmtId="4" fontId="84" fillId="2" borderId="35" xfId="58" applyNumberFormat="1" applyFont="1" applyFill="1" applyBorder="1" applyAlignment="1" applyProtection="1">
      <alignment horizontal="right" vertical="center" wrapText="1"/>
    </xf>
    <xf numFmtId="43" fontId="84" fillId="2" borderId="2" xfId="1" applyFont="1" applyFill="1" applyBorder="1" applyAlignment="1" applyProtection="1">
      <alignment horizontal="center" vertical="center" wrapText="1"/>
    </xf>
    <xf numFmtId="3" fontId="84" fillId="2" borderId="35" xfId="58" applyNumberFormat="1" applyFont="1" applyFill="1" applyBorder="1" applyAlignment="1" applyProtection="1">
      <alignment horizontal="right" vertical="center" wrapText="1"/>
    </xf>
    <xf numFmtId="189" fontId="84" fillId="2" borderId="90" xfId="1" applyNumberFormat="1" applyFont="1" applyFill="1" applyBorder="1" applyAlignment="1" applyProtection="1">
      <alignment horizontal="center" vertical="center" wrapText="1"/>
    </xf>
    <xf numFmtId="3" fontId="84" fillId="2" borderId="40" xfId="58" applyNumberFormat="1" applyFont="1" applyFill="1" applyBorder="1" applyAlignment="1" applyProtection="1">
      <alignment horizontal="right" vertical="center" wrapText="1"/>
    </xf>
    <xf numFmtId="189" fontId="87" fillId="2" borderId="2" xfId="58" applyNumberFormat="1" applyFont="1" applyFill="1" applyBorder="1" applyAlignment="1" applyProtection="1">
      <alignment horizontal="center" vertical="center" wrapText="1"/>
    </xf>
    <xf numFmtId="4" fontId="84" fillId="2" borderId="8" xfId="58" applyNumberFormat="1" applyFont="1" applyFill="1" applyBorder="1" applyAlignment="1" applyProtection="1">
      <alignment horizontal="right" vertical="center" wrapText="1"/>
    </xf>
    <xf numFmtId="0" fontId="87" fillId="0" borderId="2" xfId="0" applyFont="1" applyBorder="1" applyAlignment="1">
      <alignment horizontal="center" vertical="center" wrapText="1"/>
    </xf>
    <xf numFmtId="0" fontId="87" fillId="0" borderId="28" xfId="154" applyFont="1" applyBorder="1" applyAlignment="1" applyProtection="1">
      <alignment horizontal="center" vertical="center" wrapText="1"/>
    </xf>
    <xf numFmtId="0" fontId="28" fillId="0" borderId="2" xfId="105" applyFont="1" applyFill="1" applyBorder="1" applyAlignment="1">
      <alignment vertical="top" wrapText="1"/>
    </xf>
    <xf numFmtId="0" fontId="86" fillId="0" borderId="2" xfId="103" applyFont="1" applyBorder="1" applyAlignment="1">
      <alignment vertical="top" wrapText="1"/>
    </xf>
    <xf numFmtId="0" fontId="28" fillId="0" borderId="2" xfId="102" applyFont="1" applyFill="1" applyBorder="1" applyAlignment="1">
      <alignment horizontal="left" vertical="center" wrapText="1" readingOrder="1"/>
    </xf>
    <xf numFmtId="43" fontId="28" fillId="2" borderId="2" xfId="31" applyFont="1" applyFill="1" applyBorder="1" applyAlignment="1">
      <alignment vertical="top" wrapText="1"/>
    </xf>
    <xf numFmtId="189" fontId="47" fillId="0" borderId="0" xfId="31" applyNumberFormat="1" applyFont="1" applyBorder="1"/>
    <xf numFmtId="1" fontId="47" fillId="2" borderId="3" xfId="100" applyNumberFormat="1" applyFont="1" applyFill="1" applyBorder="1" applyAlignment="1">
      <alignment horizontal="center" vertical="top" wrapText="1"/>
    </xf>
    <xf numFmtId="1" fontId="47" fillId="2" borderId="8" xfId="100" applyNumberFormat="1" applyFont="1" applyFill="1" applyBorder="1" applyAlignment="1">
      <alignment horizontal="center" vertical="top" wrapText="1"/>
    </xf>
    <xf numFmtId="49" fontId="51" fillId="2" borderId="2" xfId="102" applyNumberFormat="1" applyFont="1" applyFill="1" applyBorder="1" applyAlignment="1">
      <alignment horizontal="left" vertical="top" wrapText="1" readingOrder="1"/>
    </xf>
    <xf numFmtId="0" fontId="52" fillId="2" borderId="8" xfId="103" applyFont="1" applyFill="1" applyBorder="1" applyAlignment="1">
      <alignment horizontal="left" vertical="top" wrapText="1"/>
    </xf>
    <xf numFmtId="0" fontId="52" fillId="2" borderId="2" xfId="103" applyFont="1" applyFill="1" applyBorder="1" applyAlignment="1">
      <alignment horizontal="left" vertical="top" wrapText="1"/>
    </xf>
    <xf numFmtId="0" fontId="51" fillId="2" borderId="2" xfId="103" applyFont="1" applyFill="1" applyBorder="1" applyAlignment="1">
      <alignment horizontal="left" vertical="top" wrapText="1"/>
    </xf>
    <xf numFmtId="49" fontId="51" fillId="36" borderId="2" xfId="102" applyNumberFormat="1" applyFont="1" applyFill="1" applyBorder="1" applyAlignment="1">
      <alignment horizontal="left" vertical="top" wrapText="1" readingOrder="1"/>
    </xf>
    <xf numFmtId="49" fontId="54" fillId="36" borderId="2" xfId="102" applyNumberFormat="1" applyFont="1" applyFill="1" applyBorder="1" applyAlignment="1">
      <alignment horizontal="left" vertical="top" wrapText="1" readingOrder="1"/>
    </xf>
    <xf numFmtId="49" fontId="54" fillId="2" borderId="2" xfId="102" applyNumberFormat="1" applyFont="1" applyFill="1" applyBorder="1" applyAlignment="1">
      <alignment horizontal="left" vertical="top" wrapText="1" readingOrder="1"/>
    </xf>
    <xf numFmtId="49" fontId="51" fillId="36" borderId="5" xfId="102" applyNumberFormat="1" applyFont="1" applyFill="1" applyBorder="1" applyAlignment="1">
      <alignment horizontal="left" vertical="top" wrapText="1" readingOrder="1"/>
    </xf>
    <xf numFmtId="0" fontId="47" fillId="2" borderId="0" xfId="101" applyFont="1" applyFill="1" applyBorder="1" applyAlignment="1">
      <alignment horizontal="center"/>
    </xf>
    <xf numFmtId="0" fontId="51" fillId="2" borderId="0" xfId="101" applyFont="1" applyFill="1" applyBorder="1"/>
    <xf numFmtId="0" fontId="47" fillId="2" borderId="0" xfId="101" applyFont="1" applyFill="1" applyBorder="1"/>
    <xf numFmtId="0" fontId="47" fillId="2" borderId="0" xfId="101" applyFont="1" applyFill="1"/>
    <xf numFmtId="9" fontId="46" fillId="0" borderId="27" xfId="99" applyNumberFormat="1" applyFont="1" applyBorder="1" applyAlignment="1" applyProtection="1">
      <alignment horizontal="center" vertical="center"/>
    </xf>
    <xf numFmtId="0" fontId="109" fillId="2" borderId="2" xfId="0" applyFont="1" applyFill="1" applyBorder="1" applyAlignment="1">
      <alignment horizontal="center" vertical="center"/>
    </xf>
    <xf numFmtId="0" fontId="52" fillId="2" borderId="2" xfId="0" applyFont="1" applyFill="1" applyBorder="1" applyAlignment="1">
      <alignment horizontal="center" vertical="center"/>
    </xf>
    <xf numFmtId="0" fontId="109" fillId="2" borderId="2" xfId="0" applyFont="1" applyFill="1" applyBorder="1" applyAlignment="1">
      <alignment horizontal="left" vertical="center" wrapText="1"/>
    </xf>
    <xf numFmtId="0" fontId="112" fillId="2" borderId="2" xfId="0" applyFont="1" applyFill="1" applyBorder="1" applyAlignment="1">
      <alignment horizontal="center" vertical="center"/>
    </xf>
    <xf numFmtId="0" fontId="113" fillId="2" borderId="2" xfId="0" applyFont="1" applyFill="1" applyBorder="1" applyAlignment="1">
      <alignment horizontal="center" vertical="center"/>
    </xf>
    <xf numFmtId="0" fontId="109" fillId="2" borderId="2" xfId="0" applyFont="1" applyFill="1" applyBorder="1" applyAlignment="1">
      <alignment vertical="center"/>
    </xf>
    <xf numFmtId="0" fontId="113" fillId="2" borderId="2" xfId="0" applyFont="1" applyFill="1" applyBorder="1" applyAlignment="1">
      <alignment vertical="center"/>
    </xf>
    <xf numFmtId="0" fontId="116" fillId="2" borderId="2" xfId="0" applyFont="1" applyFill="1" applyBorder="1" applyAlignment="1">
      <alignment horizontal="center" vertical="center"/>
    </xf>
    <xf numFmtId="0" fontId="112" fillId="2" borderId="2" xfId="0" applyFont="1" applyFill="1" applyBorder="1" applyAlignment="1">
      <alignment horizontal="center" vertical="center" wrapText="1"/>
    </xf>
    <xf numFmtId="0" fontId="121" fillId="37" borderId="2" xfId="0" applyFont="1" applyFill="1" applyBorder="1" applyAlignment="1">
      <alignment horizontal="center" vertical="center"/>
    </xf>
    <xf numFmtId="189" fontId="15" fillId="2" borderId="2" xfId="1" applyNumberFormat="1" applyFont="1" applyFill="1" applyBorder="1" applyAlignment="1">
      <alignment horizontal="center" vertical="center" wrapText="1"/>
    </xf>
    <xf numFmtId="189" fontId="20" fillId="34" borderId="3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46" fillId="0" borderId="27" xfId="99" applyFont="1" applyBorder="1" applyAlignment="1" applyProtection="1">
      <alignment horizontal="left" vertical="top" wrapText="1"/>
    </xf>
    <xf numFmtId="0" fontId="103" fillId="0" borderId="27" xfId="99" applyFont="1" applyBorder="1" applyAlignment="1" applyProtection="1">
      <alignment horizontal="left" vertical="center" wrapText="1"/>
    </xf>
    <xf numFmtId="0" fontId="123" fillId="0" borderId="0" xfId="99" applyFont="1"/>
    <xf numFmtId="0" fontId="103" fillId="0" borderId="27" xfId="99" applyFont="1" applyBorder="1" applyAlignment="1" applyProtection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4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80" fillId="0" borderId="7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189" fontId="17" fillId="0" borderId="9" xfId="1" applyNumberFormat="1" applyFont="1" applyBorder="1" applyAlignment="1">
      <alignment vertical="center"/>
    </xf>
    <xf numFmtId="3" fontId="14" fillId="0" borderId="9" xfId="0" applyNumberFormat="1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4" xfId="0" applyFont="1" applyBorder="1"/>
    <xf numFmtId="0" fontId="14" fillId="0" borderId="14" xfId="0" applyFont="1" applyBorder="1" applyAlignment="1">
      <alignment horizontal="center" vertical="center"/>
    </xf>
    <xf numFmtId="189" fontId="14" fillId="0" borderId="14" xfId="1" applyNumberFormat="1" applyFont="1" applyBorder="1"/>
    <xf numFmtId="189" fontId="14" fillId="0" borderId="14" xfId="0" applyNumberFormat="1" applyFont="1" applyBorder="1" applyAlignment="1">
      <alignment horizontal="center"/>
    </xf>
    <xf numFmtId="43" fontId="60" fillId="2" borderId="14" xfId="1" applyNumberFormat="1" applyFont="1" applyFill="1" applyBorder="1" applyAlignment="1">
      <alignment vertical="center" wrapText="1" readingOrder="1"/>
    </xf>
    <xf numFmtId="3" fontId="14" fillId="0" borderId="14" xfId="0" applyNumberFormat="1" applyFont="1" applyBorder="1" applyAlignment="1">
      <alignment horizontal="center" vertical="center"/>
    </xf>
    <xf numFmtId="0" fontId="124" fillId="0" borderId="14" xfId="0" applyFont="1" applyBorder="1" applyAlignment="1">
      <alignment horizontal="center"/>
    </xf>
    <xf numFmtId="189" fontId="5" fillId="2" borderId="14" xfId="1" applyNumberFormat="1" applyFont="1" applyFill="1" applyBorder="1" applyAlignment="1">
      <alignment vertical="center" wrapText="1" readingOrder="1"/>
    </xf>
    <xf numFmtId="0" fontId="14" fillId="0" borderId="10" xfId="0" applyFont="1" applyBorder="1" applyAlignment="1">
      <alignment horizontal="center"/>
    </xf>
    <xf numFmtId="0" fontId="14" fillId="0" borderId="10" xfId="0" applyFont="1" applyBorder="1"/>
    <xf numFmtId="189" fontId="14" fillId="0" borderId="10" xfId="1" applyNumberFormat="1" applyFont="1" applyBorder="1"/>
    <xf numFmtId="0" fontId="80" fillId="0" borderId="14" xfId="0" applyFont="1" applyBorder="1" applyAlignment="1">
      <alignment horizontal="center"/>
    </xf>
    <xf numFmtId="189" fontId="17" fillId="0" borderId="14" xfId="1" applyNumberFormat="1" applyFont="1" applyBorder="1"/>
    <xf numFmtId="3" fontId="14" fillId="0" borderId="14" xfId="0" applyNumberFormat="1" applyFont="1" applyBorder="1" applyAlignment="1">
      <alignment horizontal="center"/>
    </xf>
    <xf numFmtId="0" fontId="17" fillId="0" borderId="7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10" xfId="0" applyFont="1" applyBorder="1" applyAlignment="1">
      <alignment horizontal="center" wrapText="1"/>
    </xf>
    <xf numFmtId="0" fontId="14" fillId="0" borderId="10" xfId="0" applyFont="1" applyBorder="1" applyAlignment="1">
      <alignment horizontal="center" vertical="center"/>
    </xf>
    <xf numFmtId="189" fontId="14" fillId="0" borderId="9" xfId="1" applyNumberFormat="1" applyFont="1" applyBorder="1" applyAlignment="1">
      <alignment vertical="center"/>
    </xf>
    <xf numFmtId="3" fontId="14" fillId="0" borderId="9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wrapText="1"/>
    </xf>
    <xf numFmtId="0" fontId="14" fillId="0" borderId="14" xfId="0" applyFont="1" applyBorder="1" applyAlignment="1">
      <alignment vertical="center"/>
    </xf>
    <xf numFmtId="0" fontId="124" fillId="0" borderId="14" xfId="0" applyFont="1" applyBorder="1"/>
    <xf numFmtId="189" fontId="17" fillId="0" borderId="14" xfId="1" applyNumberFormat="1" applyFont="1" applyBorder="1" applyAlignment="1">
      <alignment vertical="center"/>
    </xf>
    <xf numFmtId="189" fontId="124" fillId="0" borderId="14" xfId="1" applyNumberFormat="1" applyFont="1" applyBorder="1"/>
    <xf numFmtId="189" fontId="125" fillId="0" borderId="14" xfId="1" applyNumberFormat="1" applyFont="1" applyBorder="1"/>
    <xf numFmtId="0" fontId="14" fillId="0" borderId="16" xfId="0" applyFont="1" applyBorder="1"/>
    <xf numFmtId="0" fontId="14" fillId="0" borderId="16" xfId="0" applyFont="1" applyBorder="1" applyAlignment="1">
      <alignment horizontal="center"/>
    </xf>
    <xf numFmtId="189" fontId="14" fillId="0" borderId="14" xfId="1" applyNumberFormat="1" applyFont="1" applyBorder="1" applyAlignment="1">
      <alignment vertical="center"/>
    </xf>
    <xf numFmtId="0" fontId="14" fillId="0" borderId="16" xfId="0" applyFont="1" applyBorder="1" applyAlignment="1">
      <alignment horizontal="center" wrapText="1"/>
    </xf>
    <xf numFmtId="0" fontId="14" fillId="0" borderId="16" xfId="0" applyFont="1" applyBorder="1" applyAlignment="1">
      <alignment horizontal="center" vertical="center"/>
    </xf>
    <xf numFmtId="189" fontId="20" fillId="0" borderId="2" xfId="0" applyNumberFormat="1" applyFont="1" applyBorder="1"/>
    <xf numFmtId="189" fontId="18" fillId="0" borderId="2" xfId="1" applyNumberFormat="1" applyFont="1" applyBorder="1" applyAlignment="1">
      <alignment horizontal="center"/>
    </xf>
    <xf numFmtId="43" fontId="20" fillId="0" borderId="2" xfId="0" applyNumberFormat="1" applyFont="1" applyBorder="1"/>
    <xf numFmtId="0" fontId="59" fillId="0" borderId="2" xfId="99" applyFont="1" applyBorder="1" applyAlignment="1">
      <alignment vertical="center"/>
    </xf>
    <xf numFmtId="0" fontId="45" fillId="0" borderId="35" xfId="99" applyFont="1" applyFill="1" applyBorder="1" applyAlignment="1" applyProtection="1">
      <alignment horizontal="left" vertical="center" wrapText="1"/>
    </xf>
    <xf numFmtId="0" fontId="59" fillId="0" borderId="35" xfId="99" applyFont="1" applyBorder="1" applyAlignment="1">
      <alignment vertical="center"/>
    </xf>
    <xf numFmtId="4" fontId="47" fillId="0" borderId="35" xfId="99" applyNumberFormat="1" applyFont="1" applyBorder="1" applyAlignment="1">
      <alignment vertical="center"/>
    </xf>
    <xf numFmtId="0" fontId="47" fillId="0" borderId="35" xfId="99" applyFont="1" applyBorder="1" applyAlignment="1">
      <alignment vertical="center"/>
    </xf>
    <xf numFmtId="0" fontId="59" fillId="0" borderId="0" xfId="99" applyFont="1" applyAlignment="1">
      <alignment vertical="center"/>
    </xf>
    <xf numFmtId="0" fontId="56" fillId="0" borderId="33" xfId="99" applyFont="1" applyBorder="1" applyAlignment="1" applyProtection="1">
      <alignment horizontal="center" vertical="center" wrapText="1"/>
    </xf>
    <xf numFmtId="0" fontId="59" fillId="0" borderId="37" xfId="99" applyFont="1" applyBorder="1" applyAlignment="1">
      <alignment horizontal="center" vertical="center"/>
    </xf>
    <xf numFmtId="0" fontId="7" fillId="0" borderId="0" xfId="99" applyAlignment="1">
      <alignment horizontal="center"/>
    </xf>
    <xf numFmtId="0" fontId="127" fillId="0" borderId="27" xfId="99" applyFont="1" applyBorder="1" applyAlignment="1" applyProtection="1">
      <alignment horizontal="left" vertical="center" wrapText="1"/>
    </xf>
    <xf numFmtId="0" fontId="128" fillId="0" borderId="34" xfId="99" applyFont="1" applyBorder="1"/>
    <xf numFmtId="0" fontId="128" fillId="0" borderId="35" xfId="99" applyFont="1" applyBorder="1"/>
    <xf numFmtId="0" fontId="128" fillId="0" borderId="36" xfId="99" applyFont="1" applyBorder="1"/>
    <xf numFmtId="0" fontId="128" fillId="0" borderId="0" xfId="99" applyFont="1"/>
    <xf numFmtId="0" fontId="127" fillId="0" borderId="34" xfId="99" applyFont="1" applyBorder="1" applyAlignment="1" applyProtection="1">
      <alignment horizontal="left" vertical="center" wrapText="1"/>
    </xf>
    <xf numFmtId="0" fontId="102" fillId="0" borderId="2" xfId="114" quotePrefix="1" applyFont="1" applyFill="1" applyBorder="1" applyAlignment="1">
      <alignment vertical="top" readingOrder="1"/>
    </xf>
    <xf numFmtId="0" fontId="86" fillId="0" borderId="0" xfId="99" applyFont="1" applyAlignment="1"/>
    <xf numFmtId="0" fontId="86" fillId="0" borderId="0" xfId="99" applyFont="1" applyAlignment="1">
      <alignment horizontal="center"/>
    </xf>
    <xf numFmtId="0" fontId="86" fillId="0" borderId="0" xfId="99" applyFont="1" applyAlignment="1">
      <alignment horizontal="right"/>
    </xf>
    <xf numFmtId="0" fontId="86" fillId="0" borderId="3" xfId="99" applyFont="1" applyBorder="1" applyAlignment="1">
      <alignment horizontal="center"/>
    </xf>
    <xf numFmtId="0" fontId="86" fillId="0" borderId="11" xfId="99" applyFont="1" applyBorder="1" applyAlignment="1">
      <alignment horizontal="center"/>
    </xf>
    <xf numFmtId="0" fontId="86" fillId="0" borderId="7" xfId="99" applyFont="1" applyBorder="1" applyAlignment="1">
      <alignment horizontal="center"/>
    </xf>
    <xf numFmtId="0" fontId="86" fillId="0" borderId="13" xfId="99" applyFont="1" applyBorder="1" applyAlignment="1">
      <alignment horizontal="center"/>
    </xf>
    <xf numFmtId="0" fontId="86" fillId="0" borderId="0" xfId="99" applyFont="1" applyBorder="1" applyAlignment="1">
      <alignment horizontal="center"/>
    </xf>
    <xf numFmtId="0" fontId="86" fillId="0" borderId="8" xfId="99" applyFont="1" applyBorder="1" applyAlignment="1">
      <alignment horizontal="center"/>
    </xf>
    <xf numFmtId="0" fontId="86" fillId="0" borderId="1" xfId="99" applyFont="1" applyBorder="1" applyAlignment="1">
      <alignment horizontal="center"/>
    </xf>
    <xf numFmtId="0" fontId="86" fillId="0" borderId="26" xfId="99" applyFont="1" applyBorder="1" applyAlignment="1">
      <alignment horizontal="center"/>
    </xf>
    <xf numFmtId="4" fontId="28" fillId="0" borderId="0" xfId="99" applyNumberFormat="1" applyFont="1"/>
    <xf numFmtId="0" fontId="120" fillId="0" borderId="7" xfId="99" applyFont="1" applyBorder="1" applyAlignment="1">
      <alignment horizontal="center"/>
    </xf>
    <xf numFmtId="0" fontId="86" fillId="0" borderId="4" xfId="99" applyFont="1" applyBorder="1" applyAlignment="1">
      <alignment horizontal="center"/>
    </xf>
    <xf numFmtId="0" fontId="86" fillId="0" borderId="5" xfId="99" applyFont="1" applyBorder="1" applyAlignment="1">
      <alignment horizontal="center"/>
    </xf>
    <xf numFmtId="0" fontId="86" fillId="0" borderId="6" xfId="99" applyFont="1" applyBorder="1" applyAlignment="1">
      <alignment horizontal="center"/>
    </xf>
    <xf numFmtId="0" fontId="86" fillId="0" borderId="0" xfId="99" applyFont="1" applyAlignment="1">
      <alignment horizontal="center" vertical="top"/>
    </xf>
    <xf numFmtId="0" fontId="86" fillId="0" borderId="3" xfId="99" applyFont="1" applyBorder="1" applyAlignment="1">
      <alignment horizontal="center" vertical="top"/>
    </xf>
    <xf numFmtId="0" fontId="86" fillId="0" borderId="7" xfId="99" applyFont="1" applyBorder="1" applyAlignment="1">
      <alignment horizontal="center" vertical="top"/>
    </xf>
    <xf numFmtId="0" fontId="86" fillId="0" borderId="8" xfId="99" applyFont="1" applyBorder="1" applyAlignment="1">
      <alignment horizontal="center" vertical="top"/>
    </xf>
    <xf numFmtId="0" fontId="46" fillId="0" borderId="27" xfId="99" applyFont="1" applyBorder="1" applyAlignment="1" applyProtection="1">
      <alignment horizontal="left" vertical="top"/>
    </xf>
    <xf numFmtId="0" fontId="28" fillId="0" borderId="0" xfId="99" applyFont="1" applyAlignment="1">
      <alignment vertical="top"/>
    </xf>
    <xf numFmtId="0" fontId="86" fillId="0" borderId="2" xfId="99" applyFont="1" applyBorder="1" applyAlignment="1">
      <alignment horizontal="center" vertical="center"/>
    </xf>
    <xf numFmtId="0" fontId="28" fillId="0" borderId="0" xfId="99" applyFont="1" applyAlignment="1">
      <alignment horizontal="center"/>
    </xf>
    <xf numFmtId="0" fontId="52" fillId="2" borderId="0" xfId="58" applyFont="1" applyFill="1"/>
    <xf numFmtId="0" fontId="52" fillId="2" borderId="4" xfId="58" applyFont="1" applyFill="1" applyBorder="1"/>
    <xf numFmtId="3" fontId="52" fillId="2" borderId="6" xfId="58" applyNumberFormat="1" applyFont="1" applyFill="1" applyBorder="1" applyAlignment="1">
      <alignment horizontal="center"/>
    </xf>
    <xf numFmtId="0" fontId="52" fillId="2" borderId="4" xfId="58" applyFont="1" applyFill="1" applyBorder="1" applyAlignment="1">
      <alignment horizontal="right"/>
    </xf>
    <xf numFmtId="192" fontId="52" fillId="2" borderId="6" xfId="58" applyNumberFormat="1" applyFont="1" applyFill="1" applyBorder="1" applyAlignment="1">
      <alignment horizontal="center"/>
    </xf>
    <xf numFmtId="4" fontId="52" fillId="2" borderId="6" xfId="58" applyNumberFormat="1" applyFont="1" applyFill="1" applyBorder="1" applyAlignment="1">
      <alignment horizontal="center"/>
    </xf>
    <xf numFmtId="3" fontId="52" fillId="2" borderId="6" xfId="58" applyNumberFormat="1" applyFont="1" applyFill="1" applyBorder="1" applyAlignment="1">
      <alignment horizontal="left"/>
    </xf>
    <xf numFmtId="43" fontId="52" fillId="2" borderId="6" xfId="1" applyFont="1" applyFill="1" applyBorder="1"/>
    <xf numFmtId="193" fontId="52" fillId="2" borderId="6" xfId="1" applyNumberFormat="1" applyFont="1" applyFill="1" applyBorder="1" applyAlignment="1">
      <alignment horizontal="left"/>
    </xf>
    <xf numFmtId="4" fontId="52" fillId="2" borderId="6" xfId="58" applyNumberFormat="1" applyFont="1" applyFill="1" applyBorder="1"/>
    <xf numFmtId="4" fontId="52" fillId="2" borderId="6" xfId="58" applyNumberFormat="1" applyFont="1" applyFill="1" applyBorder="1" applyAlignment="1">
      <alignment horizontal="left"/>
    </xf>
    <xf numFmtId="0" fontId="65" fillId="0" borderId="0" xfId="154" applyFont="1" applyBorder="1" applyAlignment="1" applyProtection="1">
      <alignment horizontal="left" vertical="center"/>
    </xf>
    <xf numFmtId="0" fontId="126" fillId="0" borderId="0" xfId="154" applyFont="1"/>
    <xf numFmtId="0" fontId="126" fillId="2" borderId="0" xfId="154" applyFont="1" applyFill="1"/>
    <xf numFmtId="4" fontId="126" fillId="2" borderId="0" xfId="154" applyNumberFormat="1" applyFont="1" applyFill="1"/>
    <xf numFmtId="4" fontId="126" fillId="0" borderId="0" xfId="154" applyNumberFormat="1" applyFont="1"/>
    <xf numFmtId="0" fontId="129" fillId="0" borderId="0" xfId="154" applyFont="1"/>
    <xf numFmtId="0" fontId="86" fillId="0" borderId="0" xfId="154" applyFont="1" applyAlignment="1">
      <alignment horizontal="right"/>
    </xf>
    <xf numFmtId="2" fontId="77" fillId="0" borderId="2" xfId="154" applyNumberFormat="1" applyFont="1" applyBorder="1" applyAlignment="1">
      <alignment horizontal="center"/>
    </xf>
    <xf numFmtId="2" fontId="87" fillId="0" borderId="2" xfId="154" applyNumberFormat="1" applyFont="1" applyBorder="1" applyAlignment="1">
      <alignment horizontal="center"/>
    </xf>
    <xf numFmtId="2" fontId="77" fillId="0" borderId="0" xfId="154" applyNumberFormat="1" applyFont="1" applyBorder="1" applyAlignment="1">
      <alignment horizontal="center"/>
    </xf>
    <xf numFmtId="2" fontId="87" fillId="0" borderId="0" xfId="154" applyNumberFormat="1" applyFont="1" applyBorder="1" applyAlignment="1">
      <alignment horizontal="center"/>
    </xf>
    <xf numFmtId="0" fontId="45" fillId="0" borderId="92" xfId="154" applyFont="1" applyBorder="1" applyAlignment="1" applyProtection="1">
      <alignment horizontal="center" vertical="center" wrapText="1"/>
    </xf>
    <xf numFmtId="4" fontId="126" fillId="2" borderId="91" xfId="154" applyNumberFormat="1" applyFont="1" applyFill="1" applyBorder="1"/>
    <xf numFmtId="0" fontId="77" fillId="2" borderId="91" xfId="154" applyFont="1" applyFill="1" applyBorder="1" applyAlignment="1">
      <alignment horizontal="center" vertical="center"/>
    </xf>
    <xf numFmtId="0" fontId="49" fillId="0" borderId="27" xfId="99" applyFont="1" applyBorder="1" applyAlignment="1" applyProtection="1">
      <alignment horizontal="right" vertical="center" wrapText="1"/>
    </xf>
    <xf numFmtId="0" fontId="46" fillId="0" borderId="32" xfId="99" applyFont="1" applyBorder="1" applyAlignment="1" applyProtection="1">
      <alignment horizontal="left" vertical="center" wrapText="1"/>
    </xf>
    <xf numFmtId="0" fontId="84" fillId="0" borderId="32" xfId="99" applyFont="1" applyBorder="1" applyAlignment="1" applyProtection="1">
      <alignment horizontal="left" vertical="center" wrapText="1"/>
    </xf>
    <xf numFmtId="0" fontId="46" fillId="0" borderId="42" xfId="99" applyFont="1" applyBorder="1" applyAlignment="1" applyProtection="1">
      <alignment horizontal="left" vertical="center" wrapText="1"/>
    </xf>
    <xf numFmtId="0" fontId="46" fillId="0" borderId="4" xfId="99" applyFont="1" applyFill="1" applyBorder="1" applyAlignment="1" applyProtection="1">
      <alignment horizontal="left" vertical="center" wrapText="1"/>
    </xf>
    <xf numFmtId="4" fontId="46" fillId="0" borderId="31" xfId="99" applyNumberFormat="1" applyFont="1" applyBorder="1" applyAlignment="1" applyProtection="1">
      <alignment horizontal="right" vertical="center" wrapText="1"/>
    </xf>
    <xf numFmtId="4" fontId="46" fillId="0" borderId="44" xfId="99" applyNumberFormat="1" applyFont="1" applyBorder="1" applyAlignment="1" applyProtection="1">
      <alignment horizontal="right" vertical="center" wrapText="1"/>
    </xf>
    <xf numFmtId="4" fontId="28" fillId="0" borderId="6" xfId="99" applyNumberFormat="1" applyFont="1" applyBorder="1"/>
    <xf numFmtId="0" fontId="28" fillId="0" borderId="2" xfId="99" applyFont="1" applyBorder="1"/>
    <xf numFmtId="4" fontId="46" fillId="0" borderId="2" xfId="99" applyNumberFormat="1" applyFont="1" applyBorder="1" applyAlignment="1" applyProtection="1">
      <alignment horizontal="right" vertical="center" wrapText="1"/>
    </xf>
    <xf numFmtId="4" fontId="84" fillId="2" borderId="5" xfId="58" applyNumberFormat="1" applyFont="1" applyFill="1" applyBorder="1" applyAlignment="1" applyProtection="1">
      <alignment horizontal="right" vertical="center" wrapText="1"/>
    </xf>
    <xf numFmtId="189" fontId="84" fillId="2" borderId="26" xfId="1" applyNumberFormat="1" applyFont="1" applyFill="1" applyBorder="1" applyAlignment="1" applyProtection="1">
      <alignment horizontal="center" vertical="center" wrapText="1"/>
    </xf>
    <xf numFmtId="0" fontId="15" fillId="0" borderId="12" xfId="0" applyFont="1" applyBorder="1"/>
    <xf numFmtId="4" fontId="65" fillId="2" borderId="0" xfId="58" applyNumberFormat="1" applyFont="1" applyFill="1" applyAlignment="1">
      <alignment horizontal="center"/>
    </xf>
    <xf numFmtId="0" fontId="86" fillId="2" borderId="4" xfId="58" applyFont="1" applyFill="1" applyBorder="1"/>
    <xf numFmtId="43" fontId="132" fillId="2" borderId="6" xfId="1" applyNumberFormat="1" applyFont="1" applyFill="1" applyBorder="1" applyAlignment="1" applyProtection="1">
      <alignment horizontal="center" vertical="center" wrapText="1"/>
    </xf>
    <xf numFmtId="0" fontId="89" fillId="0" borderId="4" xfId="0" applyFont="1" applyBorder="1" applyAlignment="1">
      <alignment horizontal="center"/>
    </xf>
    <xf numFmtId="0" fontId="89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5" fillId="2" borderId="3" xfId="58" applyFont="1" applyFill="1" applyBorder="1" applyAlignment="1" applyProtection="1">
      <alignment horizontal="center" vertical="center" wrapText="1"/>
    </xf>
    <xf numFmtId="0" fontId="86" fillId="2" borderId="7" xfId="0" applyFont="1" applyFill="1" applyBorder="1" applyAlignment="1">
      <alignment horizontal="center" vertical="center" wrapText="1"/>
    </xf>
    <xf numFmtId="0" fontId="65" fillId="2" borderId="3" xfId="0" applyFont="1" applyFill="1" applyBorder="1" applyAlignment="1">
      <alignment horizontal="center" vertical="center" wrapText="1"/>
    </xf>
    <xf numFmtId="0" fontId="65" fillId="2" borderId="7" xfId="0" applyFont="1" applyFill="1" applyBorder="1" applyAlignment="1">
      <alignment horizontal="center" vertical="center" wrapText="1"/>
    </xf>
    <xf numFmtId="0" fontId="65" fillId="2" borderId="42" xfId="58" applyFont="1" applyFill="1" applyBorder="1" applyAlignment="1" applyProtection="1">
      <alignment horizontal="center" vertical="center" wrapText="1"/>
    </xf>
    <xf numFmtId="0" fontId="65" fillId="2" borderId="41" xfId="58" applyFont="1" applyFill="1" applyBorder="1" applyAlignment="1" applyProtection="1">
      <alignment horizontal="center" vertical="center" wrapText="1"/>
    </xf>
    <xf numFmtId="0" fontId="65" fillId="2" borderId="44" xfId="58" applyFont="1" applyFill="1" applyBorder="1" applyAlignment="1" applyProtection="1">
      <alignment horizontal="center" vertical="center" wrapText="1"/>
    </xf>
    <xf numFmtId="0" fontId="65" fillId="2" borderId="45" xfId="58" applyFont="1" applyFill="1" applyBorder="1" applyAlignment="1" applyProtection="1">
      <alignment horizontal="center" vertical="center" wrapText="1"/>
    </xf>
    <xf numFmtId="0" fontId="65" fillId="2" borderId="32" xfId="58" applyFont="1" applyFill="1" applyBorder="1" applyAlignment="1" applyProtection="1">
      <alignment horizontal="center" vertical="center" wrapText="1"/>
    </xf>
    <xf numFmtId="0" fontId="65" fillId="2" borderId="39" xfId="58" applyFont="1" applyFill="1" applyBorder="1" applyAlignment="1" applyProtection="1">
      <alignment horizontal="center" vertical="center" wrapText="1"/>
    </xf>
    <xf numFmtId="0" fontId="65" fillId="2" borderId="28" xfId="58" applyFont="1" applyFill="1" applyBorder="1" applyAlignment="1" applyProtection="1">
      <alignment horizontal="center" vertical="center" wrapText="1"/>
    </xf>
    <xf numFmtId="0" fontId="65" fillId="2" borderId="40" xfId="58" applyFont="1" applyFill="1" applyBorder="1" applyAlignment="1" applyProtection="1">
      <alignment horizontal="center" vertical="center" wrapText="1"/>
    </xf>
    <xf numFmtId="0" fontId="65" fillId="2" borderId="31" xfId="58" applyFont="1" applyFill="1" applyBorder="1" applyAlignment="1" applyProtection="1">
      <alignment horizontal="center" vertical="center" wrapText="1"/>
    </xf>
    <xf numFmtId="0" fontId="45" fillId="0" borderId="0" xfId="154" applyFont="1" applyBorder="1" applyAlignment="1" applyProtection="1">
      <alignment horizontal="left" vertical="center" wrapText="1"/>
    </xf>
    <xf numFmtId="0" fontId="45" fillId="0" borderId="28" xfId="58" applyFont="1" applyBorder="1" applyAlignment="1" applyProtection="1">
      <alignment horizontal="center" vertical="center" wrapText="1"/>
    </xf>
    <xf numFmtId="0" fontId="45" fillId="0" borderId="40" xfId="58" applyFont="1" applyBorder="1" applyAlignment="1" applyProtection="1">
      <alignment horizontal="center" vertical="center" wrapText="1"/>
    </xf>
    <xf numFmtId="0" fontId="117" fillId="0" borderId="0" xfId="58" applyFont="1" applyBorder="1" applyAlignment="1" applyProtection="1">
      <alignment horizontal="center" vertical="center"/>
    </xf>
    <xf numFmtId="0" fontId="45" fillId="0" borderId="32" xfId="58" applyFont="1" applyBorder="1" applyAlignment="1" applyProtection="1">
      <alignment horizontal="center" vertical="center" wrapText="1"/>
    </xf>
    <xf numFmtId="0" fontId="45" fillId="0" borderId="39" xfId="58" applyFont="1" applyBorder="1" applyAlignment="1" applyProtection="1">
      <alignment horizontal="center" vertical="center" wrapText="1"/>
    </xf>
    <xf numFmtId="0" fontId="45" fillId="0" borderId="31" xfId="58" applyFont="1" applyBorder="1" applyAlignment="1" applyProtection="1">
      <alignment horizontal="center" vertical="center" wrapText="1"/>
    </xf>
    <xf numFmtId="0" fontId="49" fillId="0" borderId="3" xfId="102" applyFont="1" applyBorder="1" applyAlignment="1">
      <alignment horizontal="center" vertical="top"/>
    </xf>
    <xf numFmtId="0" fontId="49" fillId="0" borderId="8" xfId="102" applyFont="1" applyBorder="1" applyAlignment="1">
      <alignment horizontal="center" vertical="top"/>
    </xf>
    <xf numFmtId="0" fontId="49" fillId="0" borderId="3" xfId="102" applyFont="1" applyBorder="1" applyAlignment="1">
      <alignment horizontal="center" vertical="top" wrapText="1"/>
    </xf>
    <xf numFmtId="0" fontId="49" fillId="0" borderId="8" xfId="102" applyFont="1" applyBorder="1" applyAlignment="1">
      <alignment horizontal="center" vertical="top" wrapText="1"/>
    </xf>
    <xf numFmtId="43" fontId="51" fillId="2" borderId="4" xfId="31" applyFont="1" applyFill="1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45" fillId="0" borderId="33" xfId="58" applyFont="1" applyBorder="1" applyAlignment="1" applyProtection="1">
      <alignment horizontal="center" vertical="center" wrapText="1"/>
    </xf>
    <xf numFmtId="43" fontId="49" fillId="0" borderId="30" xfId="31" applyFont="1" applyBorder="1" applyAlignment="1">
      <alignment horizontal="center" vertical="top"/>
    </xf>
    <xf numFmtId="43" fontId="49" fillId="0" borderId="12" xfId="31" applyFont="1" applyBorder="1" applyAlignment="1">
      <alignment horizontal="center" vertical="top"/>
    </xf>
    <xf numFmtId="43" fontId="49" fillId="0" borderId="3" xfId="31" applyFont="1" applyBorder="1" applyAlignment="1">
      <alignment horizontal="center" vertical="top"/>
    </xf>
    <xf numFmtId="43" fontId="49" fillId="0" borderId="8" xfId="31" applyFont="1" applyBorder="1" applyAlignment="1">
      <alignment horizontal="center" vertical="top"/>
    </xf>
    <xf numFmtId="0" fontId="47" fillId="0" borderId="4" xfId="101" applyFont="1" applyBorder="1" applyAlignment="1">
      <alignment horizontal="center"/>
    </xf>
    <xf numFmtId="0" fontId="47" fillId="0" borderId="5" xfId="101" applyFont="1" applyBorder="1" applyAlignment="1">
      <alignment horizontal="center"/>
    </xf>
    <xf numFmtId="0" fontId="47" fillId="0" borderId="6" xfId="101" applyFont="1" applyBorder="1" applyAlignment="1">
      <alignment horizontal="center"/>
    </xf>
    <xf numFmtId="0" fontId="47" fillId="0" borderId="0" xfId="100" applyFont="1" applyAlignment="1">
      <alignment horizontal="center"/>
    </xf>
    <xf numFmtId="0" fontId="47" fillId="0" borderId="3" xfId="100" applyFont="1" applyFill="1" applyBorder="1" applyAlignment="1">
      <alignment horizontal="center" vertical="top" wrapText="1"/>
    </xf>
    <xf numFmtId="0" fontId="47" fillId="0" borderId="8" xfId="100" applyFont="1" applyFill="1" applyBorder="1" applyAlignment="1">
      <alignment horizontal="center" vertical="top" wrapText="1"/>
    </xf>
    <xf numFmtId="1" fontId="47" fillId="0" borderId="3" xfId="100" applyNumberFormat="1" applyFont="1" applyFill="1" applyBorder="1" applyAlignment="1">
      <alignment horizontal="center" vertical="top" wrapText="1"/>
    </xf>
    <xf numFmtId="1" fontId="47" fillId="0" borderId="8" xfId="100" applyNumberFormat="1" applyFont="1" applyFill="1" applyBorder="1" applyAlignment="1">
      <alignment horizontal="center" vertical="top" wrapText="1"/>
    </xf>
    <xf numFmtId="43" fontId="47" fillId="0" borderId="3" xfId="31" applyNumberFormat="1" applyFont="1" applyFill="1" applyBorder="1" applyAlignment="1">
      <alignment horizontal="center" vertical="top" wrapText="1"/>
    </xf>
    <xf numFmtId="43" fontId="47" fillId="0" borderId="8" xfId="31" applyNumberFormat="1" applyFont="1" applyFill="1" applyBorder="1" applyAlignment="1">
      <alignment horizontal="center" vertical="top" wrapText="1"/>
    </xf>
    <xf numFmtId="43" fontId="47" fillId="0" borderId="1" xfId="31" applyNumberFormat="1" applyFont="1" applyBorder="1" applyAlignment="1">
      <alignment horizontal="center"/>
    </xf>
    <xf numFmtId="0" fontId="89" fillId="32" borderId="3" xfId="155" applyFont="1" applyFill="1" applyBorder="1" applyAlignment="1">
      <alignment horizontal="center" vertical="center" wrapText="1"/>
    </xf>
    <xf numFmtId="0" fontId="89" fillId="32" borderId="7" xfId="155" applyFont="1" applyFill="1" applyBorder="1" applyAlignment="1">
      <alignment horizontal="center" vertical="center" wrapText="1"/>
    </xf>
    <xf numFmtId="0" fontId="89" fillId="32" borderId="82" xfId="155" applyFont="1" applyFill="1" applyBorder="1" applyAlignment="1">
      <alignment horizontal="center" vertical="center" wrapText="1"/>
    </xf>
    <xf numFmtId="0" fontId="89" fillId="31" borderId="4" xfId="155" applyFont="1" applyFill="1" applyBorder="1" applyAlignment="1">
      <alignment horizontal="center" vertical="center" wrapText="1"/>
    </xf>
    <xf numFmtId="0" fontId="89" fillId="31" borderId="5" xfId="155" applyFont="1" applyFill="1" applyBorder="1" applyAlignment="1">
      <alignment horizontal="center" vertical="center" wrapText="1"/>
    </xf>
    <xf numFmtId="0" fontId="89" fillId="31" borderId="6" xfId="155" applyFont="1" applyFill="1" applyBorder="1" applyAlignment="1">
      <alignment horizontal="center" vertical="center" wrapText="1"/>
    </xf>
    <xf numFmtId="0" fontId="104" fillId="0" borderId="0" xfId="155" applyFont="1" applyBorder="1" applyAlignment="1">
      <alignment horizontal="left"/>
    </xf>
    <xf numFmtId="0" fontId="89" fillId="30" borderId="76" xfId="155" applyFont="1" applyFill="1" applyBorder="1" applyAlignment="1">
      <alignment horizontal="center" vertical="center" wrapText="1"/>
    </xf>
    <xf numFmtId="0" fontId="89" fillId="30" borderId="60" xfId="155" applyFont="1" applyFill="1" applyBorder="1" applyAlignment="1">
      <alignment horizontal="center" vertical="center" wrapText="1"/>
    </xf>
    <xf numFmtId="0" fontId="89" fillId="30" borderId="80" xfId="155" applyFont="1" applyFill="1" applyBorder="1" applyAlignment="1">
      <alignment horizontal="center" vertical="center" wrapText="1"/>
    </xf>
    <xf numFmtId="0" fontId="89" fillId="30" borderId="61" xfId="155" applyFont="1" applyFill="1" applyBorder="1" applyAlignment="1">
      <alignment horizontal="center" vertical="center" wrapText="1"/>
    </xf>
    <xf numFmtId="0" fontId="89" fillId="30" borderId="56" xfId="155" applyFont="1" applyFill="1" applyBorder="1" applyAlignment="1">
      <alignment horizontal="center" vertical="center" wrapText="1"/>
    </xf>
    <xf numFmtId="0" fontId="89" fillId="30" borderId="57" xfId="155" applyFont="1" applyFill="1" applyBorder="1" applyAlignment="1">
      <alignment horizontal="center" vertical="center" wrapText="1"/>
    </xf>
    <xf numFmtId="0" fontId="89" fillId="30" borderId="77" xfId="155" applyFont="1" applyFill="1" applyBorder="1" applyAlignment="1">
      <alignment horizontal="center" vertical="center" wrapText="1"/>
    </xf>
    <xf numFmtId="0" fontId="89" fillId="30" borderId="54" xfId="155" applyFont="1" applyFill="1" applyBorder="1" applyAlignment="1">
      <alignment horizontal="center" vertical="center" wrapText="1"/>
    </xf>
    <xf numFmtId="0" fontId="89" fillId="30" borderId="79" xfId="155" applyFont="1" applyFill="1" applyBorder="1" applyAlignment="1">
      <alignment horizontal="center" vertical="center" wrapText="1"/>
    </xf>
    <xf numFmtId="0" fontId="89" fillId="25" borderId="2" xfId="155" applyFont="1" applyFill="1" applyBorder="1" applyAlignment="1">
      <alignment horizontal="center" vertical="center" wrapText="1"/>
    </xf>
    <xf numFmtId="0" fontId="89" fillId="25" borderId="61" xfId="155" applyFont="1" applyFill="1" applyBorder="1" applyAlignment="1">
      <alignment horizontal="center" vertical="center" wrapText="1"/>
    </xf>
    <xf numFmtId="0" fontId="89" fillId="25" borderId="56" xfId="155" applyFont="1" applyFill="1" applyBorder="1" applyAlignment="1">
      <alignment horizontal="center" vertical="center" wrapText="1"/>
    </xf>
    <xf numFmtId="0" fontId="89" fillId="25" borderId="57" xfId="155" applyFont="1" applyFill="1" applyBorder="1" applyAlignment="1">
      <alignment horizontal="center" vertical="center" wrapText="1"/>
    </xf>
    <xf numFmtId="0" fontId="89" fillId="32" borderId="78" xfId="155" applyFont="1" applyFill="1" applyBorder="1" applyAlignment="1">
      <alignment horizontal="center" vertical="center" wrapText="1"/>
    </xf>
    <xf numFmtId="0" fontId="89" fillId="32" borderId="58" xfId="155" applyFont="1" applyFill="1" applyBorder="1" applyAlignment="1">
      <alignment horizontal="center" vertical="center" wrapText="1"/>
    </xf>
    <xf numFmtId="0" fontId="89" fillId="32" borderId="81" xfId="155" applyFont="1" applyFill="1" applyBorder="1" applyAlignment="1">
      <alignment horizontal="center" vertical="center" wrapText="1"/>
    </xf>
    <xf numFmtId="0" fontId="12" fillId="33" borderId="30" xfId="155" applyFont="1" applyFill="1" applyBorder="1" applyAlignment="1">
      <alignment horizontal="left" vertical="top" wrapText="1"/>
    </xf>
    <xf numFmtId="0" fontId="12" fillId="33" borderId="83" xfId="155" applyFont="1" applyFill="1" applyBorder="1" applyAlignment="1">
      <alignment horizontal="left" vertical="top" wrapText="1"/>
    </xf>
    <xf numFmtId="0" fontId="89" fillId="32" borderId="59" xfId="155" applyFont="1" applyFill="1" applyBorder="1" applyAlignment="1">
      <alignment horizontal="center" vertical="center" wrapText="1"/>
    </xf>
    <xf numFmtId="0" fontId="89" fillId="32" borderId="8" xfId="155" applyFont="1" applyFill="1" applyBorder="1" applyAlignment="1">
      <alignment horizontal="center" vertical="center" wrapText="1"/>
    </xf>
    <xf numFmtId="0" fontId="89" fillId="25" borderId="62" xfId="155" applyFont="1" applyFill="1" applyBorder="1" applyAlignment="1">
      <alignment horizontal="center" vertical="center" wrapText="1"/>
    </xf>
    <xf numFmtId="0" fontId="89" fillId="30" borderId="62" xfId="155" applyFont="1" applyFill="1" applyBorder="1" applyAlignment="1">
      <alignment horizontal="center" vertical="center" wrapText="1"/>
    </xf>
    <xf numFmtId="0" fontId="89" fillId="31" borderId="29" xfId="155" applyFont="1" applyFill="1" applyBorder="1" applyAlignment="1">
      <alignment horizontal="center" vertical="center" wrapText="1"/>
    </xf>
    <xf numFmtId="0" fontId="89" fillId="31" borderId="0" xfId="155" applyFont="1" applyFill="1" applyBorder="1" applyAlignment="1">
      <alignment horizontal="center" vertical="center" wrapText="1"/>
    </xf>
    <xf numFmtId="0" fontId="89" fillId="30" borderId="84" xfId="155" applyFont="1" applyFill="1" applyBorder="1" applyAlignment="1">
      <alignment horizontal="center" vertical="center" wrapText="1"/>
    </xf>
    <xf numFmtId="0" fontId="89" fillId="25" borderId="76" xfId="155" applyFont="1" applyFill="1" applyBorder="1" applyAlignment="1">
      <alignment horizontal="center" vertical="center" wrapText="1"/>
    </xf>
    <xf numFmtId="0" fontId="89" fillId="25" borderId="84" xfId="155" applyFont="1" applyFill="1" applyBorder="1" applyAlignment="1">
      <alignment horizontal="center" vertical="center" wrapText="1"/>
    </xf>
    <xf numFmtId="0" fontId="89" fillId="30" borderId="78" xfId="155" applyFont="1" applyFill="1" applyBorder="1" applyAlignment="1">
      <alignment horizontal="center" vertical="center" wrapText="1"/>
    </xf>
    <xf numFmtId="0" fontId="89" fillId="30" borderId="59" xfId="155" applyFont="1" applyFill="1" applyBorder="1" applyAlignment="1">
      <alignment horizontal="center" vertical="center" wrapText="1"/>
    </xf>
    <xf numFmtId="0" fontId="45" fillId="0" borderId="27" xfId="99" applyFont="1" applyBorder="1" applyAlignment="1" applyProtection="1">
      <alignment horizontal="center" vertical="center" wrapText="1"/>
    </xf>
    <xf numFmtId="0" fontId="110" fillId="0" borderId="0" xfId="0" applyFont="1" applyAlignment="1">
      <alignment horizontal="center" vertical="center"/>
    </xf>
    <xf numFmtId="0" fontId="63" fillId="0" borderId="2" xfId="0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/>
    </xf>
    <xf numFmtId="0" fontId="64" fillId="0" borderId="2" xfId="0" applyFont="1" applyBorder="1" applyAlignment="1">
      <alignment horizontal="center" vertical="center" wrapText="1"/>
    </xf>
    <xf numFmtId="0" fontId="109" fillId="0" borderId="4" xfId="0" applyFont="1" applyBorder="1" applyAlignment="1">
      <alignment vertical="center" wrapText="1"/>
    </xf>
    <xf numFmtId="0" fontId="109" fillId="0" borderId="5" xfId="0" applyFont="1" applyBorder="1" applyAlignment="1">
      <alignment vertical="center" wrapText="1"/>
    </xf>
    <xf numFmtId="0" fontId="109" fillId="0" borderId="6" xfId="0" applyFont="1" applyBorder="1" applyAlignment="1">
      <alignment vertical="center" wrapText="1"/>
    </xf>
    <xf numFmtId="0" fontId="63" fillId="0" borderId="4" xfId="0" applyFont="1" applyBorder="1" applyAlignment="1">
      <alignment horizontal="center" vertical="center"/>
    </xf>
    <xf numFmtId="0" fontId="63" fillId="0" borderId="5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12" xfId="0" applyFont="1" applyBorder="1" applyAlignment="1">
      <alignment horizontal="center" vertical="center"/>
    </xf>
    <xf numFmtId="0" fontId="63" fillId="0" borderId="1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/>
    </xf>
    <xf numFmtId="0" fontId="45" fillId="0" borderId="0" xfId="99" applyFont="1" applyBorder="1" applyAlignment="1" applyProtection="1">
      <alignment horizontal="left" vertical="center" wrapText="1"/>
    </xf>
    <xf numFmtId="0" fontId="122" fillId="0" borderId="27" xfId="99" applyFont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5" fillId="0" borderId="27" xfId="99" applyFont="1" applyBorder="1" applyAlignment="1" applyProtection="1">
      <alignment horizontal="center" vertical="center" wrapText="1"/>
    </xf>
    <xf numFmtId="0" fontId="55" fillId="0" borderId="32" xfId="99" applyFont="1" applyBorder="1" applyAlignment="1" applyProtection="1">
      <alignment horizontal="center" vertical="center" wrapText="1"/>
    </xf>
    <xf numFmtId="0" fontId="55" fillId="0" borderId="0" xfId="99" applyFont="1" applyBorder="1" applyAlignment="1" applyProtection="1">
      <alignment horizontal="center" vertical="center" wrapText="1"/>
    </xf>
    <xf numFmtId="0" fontId="55" fillId="0" borderId="3" xfId="99" applyFont="1" applyBorder="1" applyAlignment="1" applyProtection="1">
      <alignment horizontal="center" vertical="center" wrapText="1"/>
    </xf>
    <xf numFmtId="0" fontId="55" fillId="0" borderId="7" xfId="99" applyFont="1" applyBorder="1" applyAlignment="1" applyProtection="1">
      <alignment horizontal="center" vertical="center" wrapText="1"/>
    </xf>
    <xf numFmtId="0" fontId="55" fillId="0" borderId="8" xfId="99" applyFont="1" applyBorder="1" applyAlignment="1" applyProtection="1">
      <alignment horizontal="center" vertical="center" wrapText="1"/>
    </xf>
    <xf numFmtId="0" fontId="55" fillId="0" borderId="31" xfId="99" applyFont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4" fillId="2" borderId="5" xfId="0" applyNumberFormat="1" applyFont="1" applyFill="1" applyBorder="1" applyAlignment="1">
      <alignment horizontal="center" vertical="top" wrapText="1" readingOrder="1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3" fontId="5" fillId="2" borderId="3" xfId="1" applyFont="1" applyFill="1" applyBorder="1" applyAlignment="1">
      <alignment horizontal="center" vertical="center" wrapText="1"/>
    </xf>
    <xf numFmtId="43" fontId="5" fillId="2" borderId="8" xfId="1" applyFont="1" applyFill="1" applyBorder="1" applyAlignment="1">
      <alignment horizontal="center" vertical="center" wrapText="1"/>
    </xf>
    <xf numFmtId="0" fontId="4" fillId="0" borderId="0" xfId="114" applyFont="1" applyAlignment="1">
      <alignment horizontal="center"/>
    </xf>
    <xf numFmtId="0" fontId="57" fillId="0" borderId="2" xfId="114" applyFont="1" applyBorder="1" applyAlignment="1">
      <alignment horizontal="center" vertical="center"/>
    </xf>
    <xf numFmtId="0" fontId="59" fillId="0" borderId="2" xfId="114" applyFont="1" applyBorder="1" applyAlignment="1">
      <alignment horizontal="center" vertical="center"/>
    </xf>
    <xf numFmtId="0" fontId="57" fillId="0" borderId="11" xfId="114" applyFont="1" applyBorder="1" applyAlignment="1">
      <alignment horizontal="center" vertical="center"/>
    </xf>
    <xf numFmtId="0" fontId="59" fillId="0" borderId="13" xfId="114" applyFont="1" applyBorder="1" applyAlignment="1">
      <alignment horizontal="center" vertical="center"/>
    </xf>
    <xf numFmtId="0" fontId="59" fillId="0" borderId="26" xfId="114" applyFont="1" applyBorder="1" applyAlignment="1">
      <alignment horizontal="center" vertical="center"/>
    </xf>
    <xf numFmtId="0" fontId="57" fillId="0" borderId="5" xfId="114" applyFont="1" applyBorder="1" applyAlignment="1">
      <alignment horizontal="center"/>
    </xf>
    <xf numFmtId="0" fontId="57" fillId="0" borderId="29" xfId="114" applyFont="1" applyBorder="1" applyAlignment="1">
      <alignment horizontal="center"/>
    </xf>
    <xf numFmtId="0" fontId="57" fillId="0" borderId="4" xfId="114" applyFont="1" applyBorder="1" applyAlignment="1">
      <alignment horizontal="center"/>
    </xf>
    <xf numFmtId="0" fontId="57" fillId="0" borderId="6" xfId="114" applyFont="1" applyBorder="1" applyAlignment="1">
      <alignment horizontal="center"/>
    </xf>
    <xf numFmtId="0" fontId="9" fillId="0" borderId="0" xfId="90" applyFont="1" applyFill="1" applyBorder="1" applyAlignment="1">
      <alignment horizontal="center" vertical="center"/>
    </xf>
    <xf numFmtId="0" fontId="9" fillId="0" borderId="1" xfId="90" applyFont="1" applyFill="1" applyBorder="1" applyAlignment="1">
      <alignment horizontal="center" vertical="center"/>
    </xf>
    <xf numFmtId="49" fontId="61" fillId="29" borderId="2" xfId="90" applyNumberFormat="1" applyFont="1" applyFill="1" applyBorder="1" applyAlignment="1">
      <alignment horizontal="center" vertical="top" wrapText="1"/>
    </xf>
    <xf numFmtId="0" fontId="61" fillId="29" borderId="2" xfId="90" applyFont="1" applyFill="1" applyBorder="1" applyAlignment="1">
      <alignment horizontal="center" vertical="top" wrapText="1"/>
    </xf>
    <xf numFmtId="0" fontId="61" fillId="29" borderId="2" xfId="90" applyFont="1" applyFill="1" applyBorder="1" applyAlignment="1">
      <alignment horizontal="center" vertical="top"/>
    </xf>
    <xf numFmtId="0" fontId="79" fillId="29" borderId="2" xfId="90" applyFont="1" applyFill="1" applyBorder="1" applyAlignment="1">
      <alignment horizontal="center" vertical="top"/>
    </xf>
    <xf numFmtId="0" fontId="9" fillId="29" borderId="2" xfId="90" applyFont="1" applyFill="1" applyBorder="1" applyAlignment="1">
      <alignment horizontal="center" vertical="top"/>
    </xf>
    <xf numFmtId="0" fontId="61" fillId="29" borderId="3" xfId="90" applyFont="1" applyFill="1" applyBorder="1" applyAlignment="1">
      <alignment horizontal="center" vertical="top" wrapText="1"/>
    </xf>
    <xf numFmtId="0" fontId="61" fillId="29" borderId="8" xfId="90" applyFont="1" applyFill="1" applyBorder="1" applyAlignment="1">
      <alignment horizontal="center" vertical="top" wrapText="1"/>
    </xf>
    <xf numFmtId="188" fontId="96" fillId="0" borderId="7" xfId="3" applyNumberFormat="1" applyFont="1" applyFill="1" applyBorder="1" applyAlignment="1" applyProtection="1">
      <alignment horizontal="left" vertical="center" wrapText="1"/>
    </xf>
    <xf numFmtId="0" fontId="98" fillId="0" borderId="7" xfId="154" applyFont="1" applyFill="1" applyBorder="1" applyAlignment="1">
      <alignment vertical="center"/>
    </xf>
    <xf numFmtId="0" fontId="101" fillId="0" borderId="56" xfId="162" applyFont="1" applyFill="1" applyBorder="1" applyAlignment="1" applyProtection="1">
      <alignment horizontal="left" vertical="center" wrapText="1"/>
    </xf>
    <xf numFmtId="0" fontId="8" fillId="0" borderId="62" xfId="154" applyFont="1" applyBorder="1" applyAlignment="1">
      <alignment horizontal="left" vertical="center" wrapText="1"/>
    </xf>
    <xf numFmtId="43" fontId="46" fillId="2" borderId="33" xfId="1" applyFont="1" applyFill="1" applyBorder="1" applyAlignment="1" applyProtection="1">
      <alignment horizontal="right" vertical="center" wrapText="1"/>
    </xf>
    <xf numFmtId="43" fontId="46" fillId="2" borderId="27" xfId="1" applyFont="1" applyFill="1" applyBorder="1" applyAlignment="1" applyProtection="1">
      <alignment horizontal="right" vertical="center" wrapText="1"/>
    </xf>
    <xf numFmtId="43" fontId="84" fillId="2" borderId="33" xfId="1" applyFont="1" applyFill="1" applyBorder="1" applyAlignment="1" applyProtection="1">
      <alignment horizontal="right" vertical="center" wrapText="1"/>
    </xf>
    <xf numFmtId="43" fontId="46" fillId="2" borderId="47" xfId="1" applyFont="1" applyFill="1" applyBorder="1" applyAlignment="1" applyProtection="1">
      <alignment horizontal="right" vertical="center" wrapText="1"/>
    </xf>
    <xf numFmtId="43" fontId="84" fillId="2" borderId="27" xfId="1" applyFont="1" applyFill="1" applyBorder="1" applyAlignment="1" applyProtection="1">
      <alignment horizontal="right" vertical="center" wrapText="1"/>
    </xf>
    <xf numFmtId="43" fontId="46" fillId="2" borderId="32" xfId="1" applyFont="1" applyFill="1" applyBorder="1" applyAlignment="1" applyProtection="1">
      <alignment horizontal="right" vertical="center" wrapText="1"/>
    </xf>
    <xf numFmtId="43" fontId="28" fillId="2" borderId="0" xfId="1" applyFont="1" applyFill="1" applyAlignment="1">
      <alignment horizontal="right"/>
    </xf>
    <xf numFmtId="43" fontId="46" fillId="0" borderId="27" xfId="1" applyFont="1" applyBorder="1" applyAlignment="1" applyProtection="1">
      <alignment horizontal="right" vertical="center" wrapText="1"/>
    </xf>
    <xf numFmtId="43" fontId="84" fillId="0" borderId="27" xfId="1" applyFont="1" applyBorder="1" applyAlignment="1" applyProtection="1">
      <alignment horizontal="right" vertical="center" wrapText="1"/>
    </xf>
    <xf numFmtId="43" fontId="46" fillId="0" borderId="32" xfId="1" applyFont="1" applyBorder="1" applyAlignment="1" applyProtection="1">
      <alignment horizontal="right" vertical="center" wrapText="1"/>
    </xf>
    <xf numFmtId="43" fontId="45" fillId="0" borderId="27" xfId="1" applyFont="1" applyBorder="1" applyAlignment="1" applyProtection="1">
      <alignment horizontal="right" vertical="center" wrapText="1"/>
    </xf>
    <xf numFmtId="43" fontId="45" fillId="0" borderId="28" xfId="1" applyFont="1" applyBorder="1" applyAlignment="1" applyProtection="1">
      <alignment horizontal="right" vertical="center" wrapText="1"/>
    </xf>
    <xf numFmtId="43" fontId="87" fillId="0" borderId="28" xfId="1" applyFont="1" applyBorder="1" applyAlignment="1" applyProtection="1">
      <alignment horizontal="right" vertical="center" wrapText="1"/>
    </xf>
    <xf numFmtId="43" fontId="45" fillId="0" borderId="32" xfId="1" applyFont="1" applyBorder="1" applyAlignment="1" applyProtection="1">
      <alignment horizontal="right" vertical="center" wrapText="1"/>
    </xf>
    <xf numFmtId="43" fontId="46" fillId="0" borderId="2" xfId="1" applyFont="1" applyBorder="1" applyAlignment="1" applyProtection="1">
      <alignment horizontal="right" vertical="center" wrapText="1"/>
    </xf>
    <xf numFmtId="43" fontId="118" fillId="35" borderId="2" xfId="1" applyFont="1" applyFill="1" applyBorder="1" applyAlignment="1">
      <alignment horizontal="right" vertical="center" wrapText="1"/>
    </xf>
    <xf numFmtId="43" fontId="130" fillId="35" borderId="2" xfId="1" applyFont="1" applyFill="1" applyBorder="1" applyAlignment="1">
      <alignment horizontal="right" vertical="center" wrapText="1"/>
    </xf>
    <xf numFmtId="43" fontId="131" fillId="35" borderId="2" xfId="1" applyFont="1" applyFill="1" applyBorder="1" applyAlignment="1">
      <alignment horizontal="right" vertical="center" wrapText="1"/>
    </xf>
    <xf numFmtId="43" fontId="46" fillId="0" borderId="33" xfId="1" applyFont="1" applyBorder="1" applyAlignment="1" applyProtection="1">
      <alignment horizontal="right" vertical="center" wrapText="1"/>
    </xf>
    <xf numFmtId="43" fontId="84" fillId="0" borderId="33" xfId="1" applyFont="1" applyBorder="1" applyAlignment="1" applyProtection="1">
      <alignment horizontal="right" vertical="center" wrapText="1"/>
    </xf>
  </cellXfs>
  <cellStyles count="359">
    <cellStyle name=" 1" xfId="119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Comma [0] 2" xfId="107"/>
    <cellStyle name="Comma 10" xfId="121"/>
    <cellStyle name="Comma 11" xfId="122"/>
    <cellStyle name="Comma 12" xfId="123"/>
    <cellStyle name="Comma 13" xfId="120"/>
    <cellStyle name="Comma 2" xfId="3"/>
    <cellStyle name="Comma 2 10" xfId="124"/>
    <cellStyle name="Comma 2 2" xfId="31"/>
    <cellStyle name="Comma 2 2 2" xfId="126"/>
    <cellStyle name="Comma 2 2 2 2" xfId="127"/>
    <cellStyle name="Comma 2 2 3" xfId="125"/>
    <cellStyle name="Comma 2 3" xfId="32"/>
    <cellStyle name="Comma 2 3 2" xfId="128"/>
    <cellStyle name="Comma 2 4" xfId="33"/>
    <cellStyle name="Comma 2 4 2" xfId="129"/>
    <cellStyle name="Comma 2 5" xfId="130"/>
    <cellStyle name="Comma 3" xfId="2"/>
    <cellStyle name="Comma 3 2" xfId="34"/>
    <cellStyle name="Comma 3 2 2" xfId="35"/>
    <cellStyle name="Comma 3 2 2 2" xfId="133"/>
    <cellStyle name="Comma 3 2 3" xfId="134"/>
    <cellStyle name="Comma 3 2 4" xfId="135"/>
    <cellStyle name="Comma 3 2 5" xfId="132"/>
    <cellStyle name="Comma 3 3" xfId="136"/>
    <cellStyle name="Comma 3 4" xfId="131"/>
    <cellStyle name="Comma 4" xfId="36"/>
    <cellStyle name="Comma 4 2" xfId="37"/>
    <cellStyle name="Comma 4 2 2" xfId="137"/>
    <cellStyle name="Comma 4 3" xfId="38"/>
    <cellStyle name="Comma 4 4" xfId="138"/>
    <cellStyle name="Comma 41" xfId="108"/>
    <cellStyle name="Comma 45" xfId="139"/>
    <cellStyle name="Comma 47" xfId="109"/>
    <cellStyle name="Comma 5" xfId="39"/>
    <cellStyle name="Comma 5 2" xfId="40"/>
    <cellStyle name="Comma 5 2 2" xfId="141"/>
    <cellStyle name="Comma 5 3" xfId="142"/>
    <cellStyle name="Comma 5 4" xfId="143"/>
    <cellStyle name="Comma 5 5" xfId="144"/>
    <cellStyle name="Comma 5 6" xfId="140"/>
    <cellStyle name="Comma 6" xfId="41"/>
    <cellStyle name="Comma 6 2" xfId="42"/>
    <cellStyle name="Comma 6 3" xfId="145"/>
    <cellStyle name="Comma 7" xfId="43"/>
    <cellStyle name="Comma 7 2" xfId="44"/>
    <cellStyle name="Comma 7 2 2" xfId="147"/>
    <cellStyle name="Comma 7 3" xfId="146"/>
    <cellStyle name="Comma 8" xfId="45"/>
    <cellStyle name="Comma 8 2" xfId="148"/>
    <cellStyle name="Comma 9" xfId="113"/>
    <cellStyle name="Comma 9 2" xfId="150"/>
    <cellStyle name="Comma 9 2 2" xfId="151"/>
    <cellStyle name="Comma 9 3" xfId="149"/>
    <cellStyle name="Currency 3" xfId="152"/>
    <cellStyle name="Excel Built-in Normal" xfId="153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Hyperlink 2" xfId="52"/>
    <cellStyle name="Hyperlink 2 2" xfId="117"/>
    <cellStyle name="Input" xfId="53"/>
    <cellStyle name="Linked Cell" xfId="54"/>
    <cellStyle name="Neutral" xfId="55"/>
    <cellStyle name="Normal 10" xfId="154"/>
    <cellStyle name="Normal 10 2" xfId="155"/>
    <cellStyle name="Normal 11" xfId="156"/>
    <cellStyle name="Normal 12" xfId="157"/>
    <cellStyle name="Normal 13" xfId="158"/>
    <cellStyle name="Normal 14" xfId="159"/>
    <cellStyle name="Normal 15" xfId="160"/>
    <cellStyle name="Normal 2" xfId="56"/>
    <cellStyle name="Normal 2 2" xfId="57"/>
    <cellStyle name="Normal 2 2 2" xfId="163"/>
    <cellStyle name="Normal 2 2 3" xfId="164"/>
    <cellStyle name="Normal 2 2 4" xfId="162"/>
    <cellStyle name="Normal 2 3" xfId="165"/>
    <cellStyle name="Normal 2 4" xfId="166"/>
    <cellStyle name="Normal 2 5" xfId="167"/>
    <cellStyle name="Normal 2 6" xfId="168"/>
    <cellStyle name="Normal 2 7" xfId="169"/>
    <cellStyle name="Normal 2 8" xfId="161"/>
    <cellStyle name="Normal 3" xfId="58"/>
    <cellStyle name="Normal 3 2" xfId="59"/>
    <cellStyle name="Normal 3 2 2" xfId="171"/>
    <cellStyle name="Normal 3 2 3" xfId="170"/>
    <cellStyle name="Normal 3 3" xfId="60"/>
    <cellStyle name="Normal 3 4" xfId="116"/>
    <cellStyle name="Normal 3 4 2" xfId="172"/>
    <cellStyle name="Normal 4" xfId="61"/>
    <cellStyle name="Normal 4 2" xfId="62"/>
    <cellStyle name="Normal 4 3" xfId="174"/>
    <cellStyle name="Normal 4 4" xfId="173"/>
    <cellStyle name="Normal 5" xfId="63"/>
    <cellStyle name="Normal 5 2" xfId="64"/>
    <cellStyle name="Normal 5 2 2" xfId="65"/>
    <cellStyle name="Normal 5 2 2 2" xfId="177"/>
    <cellStyle name="Normal 5 2 3" xfId="176"/>
    <cellStyle name="Normal 5 3" xfId="178"/>
    <cellStyle name="Normal 5 4" xfId="175"/>
    <cellStyle name="Normal 6" xfId="66"/>
    <cellStyle name="Normal 6 2" xfId="179"/>
    <cellStyle name="Normal 7" xfId="67"/>
    <cellStyle name="Normal 7 2" xfId="181"/>
    <cellStyle name="Normal 7 3" xfId="182"/>
    <cellStyle name="Normal 7 4" xfId="183"/>
    <cellStyle name="Normal 7 5" xfId="180"/>
    <cellStyle name="Normal 8" xfId="99"/>
    <cellStyle name="Normal 8 2" xfId="105"/>
    <cellStyle name="Normal 8 2 2" xfId="184"/>
    <cellStyle name="Normal 8_พวงรายการพี่หญิงปรับแก้(ใหม่)" xfId="358"/>
    <cellStyle name="Normal 9" xfId="102"/>
    <cellStyle name="Normal 9 2" xfId="186"/>
    <cellStyle name="Normal 9 3" xfId="185"/>
    <cellStyle name="Note" xfId="68"/>
    <cellStyle name="Note 2" xfId="187"/>
    <cellStyle name="Output" xfId="69"/>
    <cellStyle name="Percent 2" xfId="188"/>
    <cellStyle name="Style 1" xfId="70"/>
    <cellStyle name="Style 1 2" xfId="189"/>
    <cellStyle name="Style 1 2 2" xfId="190"/>
    <cellStyle name="Style 1 3" xfId="191"/>
    <cellStyle name="Text" xfId="192"/>
    <cellStyle name="Title" xfId="71"/>
    <cellStyle name="Total" xfId="72"/>
    <cellStyle name="Warning Text" xfId="73"/>
    <cellStyle name="เครื่องหมายจุลภาค" xfId="1" builtinId="3"/>
    <cellStyle name="เครื่องหมายจุลภาค 10" xfId="74"/>
    <cellStyle name="เครื่องหมายจุลภาค 10 2" xfId="104"/>
    <cellStyle name="เครื่องหมายจุลภาค 10 2 2" xfId="194"/>
    <cellStyle name="เครื่องหมายจุลภาค 10 3" xfId="195"/>
    <cellStyle name="เครื่องหมายจุลภาค 10 4" xfId="193"/>
    <cellStyle name="เครื่องหมายจุลภาค 11" xfId="110"/>
    <cellStyle name="เครื่องหมายจุลภาค 11 2" xfId="197"/>
    <cellStyle name="เครื่องหมายจุลภาค 11 3" xfId="196"/>
    <cellStyle name="เครื่องหมายจุลภาค 12" xfId="118"/>
    <cellStyle name="เครื่องหมายจุลภาค 19" xfId="198"/>
    <cellStyle name="เครื่องหมายจุลภาค 19 2" xfId="199"/>
    <cellStyle name="เครื่องหมายจุลภาค 2" xfId="75"/>
    <cellStyle name="เครื่องหมายจุลภาค 2 10" xfId="200"/>
    <cellStyle name="เครื่องหมายจุลภาค 2 11" xfId="201"/>
    <cellStyle name="เครื่องหมายจุลภาค 2 12" xfId="202"/>
    <cellStyle name="เครื่องหมายจุลภาค 2 12 2" xfId="203"/>
    <cellStyle name="เครื่องหมายจุลภาค 2 13" xfId="204"/>
    <cellStyle name="เครื่องหมายจุลภาค 2 14" xfId="205"/>
    <cellStyle name="เครื่องหมายจุลภาค 2 15" xfId="206"/>
    <cellStyle name="เครื่องหมายจุลภาค 2 16" xfId="207"/>
    <cellStyle name="เครื่องหมายจุลภาค 2 17" xfId="208"/>
    <cellStyle name="เครื่องหมายจุลภาค 2 18" xfId="209"/>
    <cellStyle name="เครื่องหมายจุลภาค 2 19" xfId="210"/>
    <cellStyle name="เครื่องหมายจุลภาค 2 2" xfId="76"/>
    <cellStyle name="เครื่องหมายจุลภาค 2 2 2" xfId="211"/>
    <cellStyle name="เครื่องหมายจุลภาค 2 2 2 3" xfId="212"/>
    <cellStyle name="เครื่องหมายจุลภาค 2 2 3" xfId="213"/>
    <cellStyle name="เครื่องหมายจุลภาค 2 20" xfId="214"/>
    <cellStyle name="เครื่องหมายจุลภาค 2 21" xfId="215"/>
    <cellStyle name="เครื่องหมายจุลภาค 2 22" xfId="216"/>
    <cellStyle name="เครื่องหมายจุลภาค 2 23" xfId="217"/>
    <cellStyle name="เครื่องหมายจุลภาค 2 24" xfId="218"/>
    <cellStyle name="เครื่องหมายจุลภาค 2 25" xfId="219"/>
    <cellStyle name="เครื่องหมายจุลภาค 2 26" xfId="220"/>
    <cellStyle name="เครื่องหมายจุลภาค 2 27" xfId="221"/>
    <cellStyle name="เครื่องหมายจุลภาค 2 28" xfId="222"/>
    <cellStyle name="เครื่องหมายจุลภาค 2 3" xfId="115"/>
    <cellStyle name="เครื่องหมายจุลภาค 2 3 2" xfId="224"/>
    <cellStyle name="เครื่องหมายจุลภาค 2 3 3" xfId="223"/>
    <cellStyle name="เครื่องหมายจุลภาค 2 4" xfId="225"/>
    <cellStyle name="เครื่องหมายจุลภาค 2 4 2" xfId="226"/>
    <cellStyle name="เครื่องหมายจุลภาค 2 4 3" xfId="227"/>
    <cellStyle name="เครื่องหมายจุลภาค 2 4 4" xfId="228"/>
    <cellStyle name="เครื่องหมายจุลภาค 2 5" xfId="229"/>
    <cellStyle name="เครื่องหมายจุลภาค 2 5 2" xfId="230"/>
    <cellStyle name="เครื่องหมายจุลภาค 2 6" xfId="231"/>
    <cellStyle name="เครื่องหมายจุลภาค 2 6 2" xfId="232"/>
    <cellStyle name="เครื่องหมายจุลภาค 2 7" xfId="233"/>
    <cellStyle name="เครื่องหมายจุลภาค 2 7 2" xfId="234"/>
    <cellStyle name="เครื่องหมายจุลภาค 2 8" xfId="235"/>
    <cellStyle name="เครื่องหมายจุลภาค 2 9" xfId="236"/>
    <cellStyle name="เครื่องหมายจุลภาค 2_งบค่าเสื่อมส่งผู้ตรวจราชการ" xfId="77"/>
    <cellStyle name="เครื่องหมายจุลภาค 3" xfId="78"/>
    <cellStyle name="เครื่องหมายจุลภาค 3 2" xfId="238"/>
    <cellStyle name="เครื่องหมายจุลภาค 3 3" xfId="239"/>
    <cellStyle name="เครื่องหมายจุลภาค 3 3 2" xfId="240"/>
    <cellStyle name="เครื่องหมายจุลภาค 3 4" xfId="241"/>
    <cellStyle name="เครื่องหมายจุลภาค 3 5" xfId="242"/>
    <cellStyle name="เครื่องหมายจุลภาค 3 6" xfId="237"/>
    <cellStyle name="เครื่องหมายจุลภาค 4" xfId="79"/>
    <cellStyle name="เครื่องหมายจุลภาค 4 2" xfId="244"/>
    <cellStyle name="เครื่องหมายจุลภาค 4 3" xfId="245"/>
    <cellStyle name="เครื่องหมายจุลภาค 4 3 2" xfId="246"/>
    <cellStyle name="เครื่องหมายจุลภาค 4 4" xfId="247"/>
    <cellStyle name="เครื่องหมายจุลภาค 4 5" xfId="243"/>
    <cellStyle name="เครื่องหมายจุลภาค 5" xfId="80"/>
    <cellStyle name="เครื่องหมายจุลภาค 5 2" xfId="111"/>
    <cellStyle name="เครื่องหมายจุลภาค 5 3" xfId="248"/>
    <cellStyle name="เครื่องหมายจุลภาค 6" xfId="81"/>
    <cellStyle name="เครื่องหมายจุลภาค 6 2" xfId="250"/>
    <cellStyle name="เครื่องหมายจุลภาค 6 3" xfId="249"/>
    <cellStyle name="เครื่องหมายจุลภาค 7" xfId="82"/>
    <cellStyle name="เครื่องหมายจุลภาค 7 2" xfId="83"/>
    <cellStyle name="เครื่องหมายจุลภาค 7 3" xfId="84"/>
    <cellStyle name="เครื่องหมายจุลภาค 7 4" xfId="251"/>
    <cellStyle name="เครื่องหมายจุลภาค 8" xfId="85"/>
    <cellStyle name="เครื่องหมายจุลภาค 8 2" xfId="86"/>
    <cellStyle name="เครื่องหมายจุลภาค 9" xfId="87"/>
    <cellStyle name="เครื่องหมายจุลภาค 9 2" xfId="88"/>
    <cellStyle name="เครื่องหมายจุลภาค 9 2 2" xfId="253"/>
    <cellStyle name="เครื่องหมายจุลภาค 9 3" xfId="252"/>
    <cellStyle name="ปกติ" xfId="0" builtinId="0"/>
    <cellStyle name="ปกติ 10" xfId="254"/>
    <cellStyle name="ปกติ 15" xfId="255"/>
    <cellStyle name="ปกติ 2" xfId="89"/>
    <cellStyle name="ปกติ 2 10" xfId="257"/>
    <cellStyle name="ปกติ 2 10 2" xfId="258"/>
    <cellStyle name="ปกติ 2 11" xfId="259"/>
    <cellStyle name="ปกติ 2 11 2" xfId="260"/>
    <cellStyle name="ปกติ 2 12" xfId="261"/>
    <cellStyle name="ปกติ 2 12 2" xfId="262"/>
    <cellStyle name="ปกติ 2 13" xfId="263"/>
    <cellStyle name="ปกติ 2 13 2" xfId="264"/>
    <cellStyle name="ปกติ 2 14" xfId="265"/>
    <cellStyle name="ปกติ 2 14 2" xfId="266"/>
    <cellStyle name="ปกติ 2 15" xfId="267"/>
    <cellStyle name="ปกติ 2 15 2" xfId="268"/>
    <cellStyle name="ปกติ 2 16" xfId="269"/>
    <cellStyle name="ปกติ 2 16 2" xfId="270"/>
    <cellStyle name="ปกติ 2 17" xfId="271"/>
    <cellStyle name="ปกติ 2 17 2" xfId="272"/>
    <cellStyle name="ปกติ 2 18" xfId="273"/>
    <cellStyle name="ปกติ 2 18 2" xfId="274"/>
    <cellStyle name="ปกติ 2 19" xfId="275"/>
    <cellStyle name="ปกติ 2 19 2" xfId="276"/>
    <cellStyle name="ปกติ 2 2" xfId="90"/>
    <cellStyle name="ปกติ 2 2 2" xfId="277"/>
    <cellStyle name="ปกติ 2 2 3" xfId="278"/>
    <cellStyle name="ปกติ 2 2 4" xfId="279"/>
    <cellStyle name="ปกติ 2 2 5" xfId="280"/>
    <cellStyle name="ปกติ 2 20" xfId="281"/>
    <cellStyle name="ปกติ 2 20 2" xfId="282"/>
    <cellStyle name="ปกติ 2 21" xfId="283"/>
    <cellStyle name="ปกติ 2 21 2" xfId="284"/>
    <cellStyle name="ปกติ 2 22" xfId="285"/>
    <cellStyle name="ปกติ 2 22 2" xfId="286"/>
    <cellStyle name="ปกติ 2 23" xfId="287"/>
    <cellStyle name="ปกติ 2 23 2" xfId="288"/>
    <cellStyle name="ปกติ 2 24" xfId="289"/>
    <cellStyle name="ปกติ 2 24 2" xfId="290"/>
    <cellStyle name="ปกติ 2 25" xfId="291"/>
    <cellStyle name="ปกติ 2 25 2" xfId="292"/>
    <cellStyle name="ปกติ 2 26" xfId="293"/>
    <cellStyle name="ปกติ 2 27" xfId="294"/>
    <cellStyle name="ปกติ 2 28" xfId="295"/>
    <cellStyle name="ปกติ 2 29" xfId="256"/>
    <cellStyle name="ปกติ 2 3" xfId="91"/>
    <cellStyle name="ปกติ 2 3 2" xfId="297"/>
    <cellStyle name="ปกติ 2 3 3" xfId="296"/>
    <cellStyle name="ปกติ 2 4" xfId="92"/>
    <cellStyle name="ปกติ 2 4 2" xfId="298"/>
    <cellStyle name="ปกติ 2 5" xfId="114"/>
    <cellStyle name="ปกติ 2 5 2" xfId="300"/>
    <cellStyle name="ปกติ 2 5 3" xfId="299"/>
    <cellStyle name="ปกติ 2 6" xfId="301"/>
    <cellStyle name="ปกติ 2 6 2" xfId="302"/>
    <cellStyle name="ปกติ 2 7" xfId="303"/>
    <cellStyle name="ปกติ 2 7 2" xfId="304"/>
    <cellStyle name="ปกติ 2 8" xfId="305"/>
    <cellStyle name="ปกติ 2 8 2" xfId="306"/>
    <cellStyle name="ปกติ 2 9" xfId="307"/>
    <cellStyle name="ปกติ 2 9 2" xfId="308"/>
    <cellStyle name="ปกติ 22" xfId="309"/>
    <cellStyle name="ปกติ 3" xfId="93"/>
    <cellStyle name="ปกติ 3 10" xfId="310"/>
    <cellStyle name="ปกติ 3 2" xfId="311"/>
    <cellStyle name="ปกติ 3 3" xfId="312"/>
    <cellStyle name="ปกติ 3 4" xfId="313"/>
    <cellStyle name="ปกติ 3 5" xfId="314"/>
    <cellStyle name="ปกติ 3_2.Kudkaopun_ok" xfId="315"/>
    <cellStyle name="ปกติ 4" xfId="94"/>
    <cellStyle name="ปกติ 4 2" xfId="112"/>
    <cellStyle name="ปกติ 4 2 2" xfId="317"/>
    <cellStyle name="ปกติ 4 2 3" xfId="318"/>
    <cellStyle name="ปกติ 4 2 4" xfId="316"/>
    <cellStyle name="ปกติ 4 3" xfId="319"/>
    <cellStyle name="ปกติ 5" xfId="95"/>
    <cellStyle name="ปกติ 5 2" xfId="106"/>
    <cellStyle name="ปกติ 5 3" xfId="321"/>
    <cellStyle name="ปกติ 5 4" xfId="320"/>
    <cellStyle name="ปกติ 6" xfId="101"/>
    <cellStyle name="ปกติ 6 2" xfId="323"/>
    <cellStyle name="ปกติ 6 2 2" xfId="324"/>
    <cellStyle name="ปกติ 6 3" xfId="325"/>
    <cellStyle name="ปกติ 6 4" xfId="326"/>
    <cellStyle name="ปกติ 6 5" xfId="327"/>
    <cellStyle name="ปกติ 6 6" xfId="322"/>
    <cellStyle name="ปกติ 7" xfId="328"/>
    <cellStyle name="ปกติ 7 2" xfId="329"/>
    <cellStyle name="ปกติ 7 2 2" xfId="330"/>
    <cellStyle name="ปกติ 7 2 3" xfId="331"/>
    <cellStyle name="ปกติ 7 3" xfId="332"/>
    <cellStyle name="ปกติ 7 4" xfId="333"/>
    <cellStyle name="ปกติ 8" xfId="334"/>
    <cellStyle name="ปกติ 8 2" xfId="335"/>
    <cellStyle name="ปกติ 9" xfId="336"/>
    <cellStyle name="ปกติ 9 10" xfId="337"/>
    <cellStyle name="ปกติ 9 11" xfId="338"/>
    <cellStyle name="ปกติ 9 12" xfId="339"/>
    <cellStyle name="ปกติ 9 13" xfId="340"/>
    <cellStyle name="ปกติ 9 14" xfId="341"/>
    <cellStyle name="ปกติ 9 15" xfId="342"/>
    <cellStyle name="ปกติ 9 16" xfId="343"/>
    <cellStyle name="ปกติ 9 17" xfId="344"/>
    <cellStyle name="ปกติ 9 18" xfId="345"/>
    <cellStyle name="ปกติ 9 2" xfId="346"/>
    <cellStyle name="ปกติ 9 2 2" xfId="347"/>
    <cellStyle name="ปกติ 9 3" xfId="348"/>
    <cellStyle name="ปกติ 9 4" xfId="349"/>
    <cellStyle name="ปกติ 9 5" xfId="350"/>
    <cellStyle name="ปกติ 9 6" xfId="351"/>
    <cellStyle name="ปกติ 9 7" xfId="352"/>
    <cellStyle name="ปกติ 9 8" xfId="353"/>
    <cellStyle name="ปกติ 9 9" xfId="354"/>
    <cellStyle name="ปกติ_Sheet1" xfId="96"/>
    <cellStyle name="ปกติ_งบ UC 40%xu 53" xfId="100"/>
    <cellStyle name="ปกติ_แผนงบค่าเสื่อมปี53 ลพบุรี" xfId="103"/>
    <cellStyle name="เปอร์เซ็นต์ 2" xfId="97"/>
    <cellStyle name="เปอร์เซ็นต์ 5" xfId="355"/>
    <cellStyle name="ลักษณะ 1" xfId="98"/>
    <cellStyle name="ลักษณะ 1 2" xfId="356"/>
    <cellStyle name="ลักษณะ 1 2 2" xfId="357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15</xdr:row>
      <xdr:rowOff>0</xdr:rowOff>
    </xdr:from>
    <xdr:to>
      <xdr:col>12</xdr:col>
      <xdr:colOff>95250</xdr:colOff>
      <xdr:row>18</xdr:row>
      <xdr:rowOff>0</xdr:rowOff>
    </xdr:to>
    <xdr:sp macro="" textlink="">
      <xdr:nvSpPr>
        <xdr:cNvPr id="2" name="วงเล็บปีกกาขวา 1"/>
        <xdr:cNvSpPr/>
      </xdr:nvSpPr>
      <xdr:spPr>
        <a:xfrm>
          <a:off x="9363075" y="5629275"/>
          <a:ext cx="85725" cy="8858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S30"/>
  <sheetViews>
    <sheetView zoomScale="90" zoomScaleNormal="90" workbookViewId="0">
      <selection activeCell="F14" sqref="F14"/>
    </sheetView>
  </sheetViews>
  <sheetFormatPr defaultRowHeight="21"/>
  <cols>
    <col min="1" max="1" width="12.375" style="685" customWidth="1"/>
    <col min="2" max="2" width="10.25" style="685" customWidth="1"/>
    <col min="3" max="3" width="10.625" style="685" customWidth="1"/>
    <col min="4" max="4" width="26.5" style="685" customWidth="1"/>
    <col min="5" max="5" width="9.625" style="685" customWidth="1"/>
    <col min="6" max="6" width="10.125" style="685" customWidth="1"/>
    <col min="7" max="7" width="10" style="685" customWidth="1"/>
    <col min="8" max="8" width="11.25" style="685" customWidth="1"/>
    <col min="9" max="9" width="8.5" style="685" customWidth="1"/>
    <col min="10" max="10" width="9.125" style="685" customWidth="1"/>
    <col min="11" max="11" width="24.75" style="758" customWidth="1"/>
    <col min="12" max="12" width="6.75" style="685" customWidth="1"/>
    <col min="13" max="13" width="13.125" style="685" customWidth="1"/>
    <col min="14" max="14" width="10.875" style="685" customWidth="1"/>
    <col min="15" max="15" width="9" style="685"/>
    <col min="16" max="16" width="11.625" style="685" customWidth="1"/>
    <col min="17" max="17" width="9" style="685"/>
    <col min="18" max="18" width="12" style="685" customWidth="1"/>
    <col min="19" max="19" width="15" style="685" customWidth="1"/>
    <col min="20" max="252" width="9" style="685"/>
    <col min="253" max="253" width="11.75" style="685" customWidth="1"/>
    <col min="254" max="254" width="13.125" style="685" customWidth="1"/>
    <col min="255" max="255" width="6.625" style="685" customWidth="1"/>
    <col min="256" max="256" width="8.875" style="685" customWidth="1"/>
    <col min="257" max="257" width="10.25" style="685" customWidth="1"/>
    <col min="258" max="258" width="26.125" style="685" customWidth="1"/>
    <col min="259" max="259" width="9.625" style="685" customWidth="1"/>
    <col min="260" max="261" width="8.875" style="685" customWidth="1"/>
    <col min="262" max="262" width="11.25" style="685" customWidth="1"/>
    <col min="263" max="265" width="8.875" style="685" customWidth="1"/>
    <col min="266" max="508" width="9" style="685"/>
    <col min="509" max="509" width="11.75" style="685" customWidth="1"/>
    <col min="510" max="510" width="13.125" style="685" customWidth="1"/>
    <col min="511" max="511" width="6.625" style="685" customWidth="1"/>
    <col min="512" max="512" width="8.875" style="685" customWidth="1"/>
    <col min="513" max="513" width="10.25" style="685" customWidth="1"/>
    <col min="514" max="514" width="26.125" style="685" customWidth="1"/>
    <col min="515" max="515" width="9.625" style="685" customWidth="1"/>
    <col min="516" max="517" width="8.875" style="685" customWidth="1"/>
    <col min="518" max="518" width="11.25" style="685" customWidth="1"/>
    <col min="519" max="521" width="8.875" style="685" customWidth="1"/>
    <col min="522" max="764" width="9" style="685"/>
    <col min="765" max="765" width="11.75" style="685" customWidth="1"/>
    <col min="766" max="766" width="13.125" style="685" customWidth="1"/>
    <col min="767" max="767" width="6.625" style="685" customWidth="1"/>
    <col min="768" max="768" width="8.875" style="685" customWidth="1"/>
    <col min="769" max="769" width="10.25" style="685" customWidth="1"/>
    <col min="770" max="770" width="26.125" style="685" customWidth="1"/>
    <col min="771" max="771" width="9.625" style="685" customWidth="1"/>
    <col min="772" max="773" width="8.875" style="685" customWidth="1"/>
    <col min="774" max="774" width="11.25" style="685" customWidth="1"/>
    <col min="775" max="777" width="8.875" style="685" customWidth="1"/>
    <col min="778" max="1020" width="9" style="685"/>
    <col min="1021" max="1021" width="11.75" style="685" customWidth="1"/>
    <col min="1022" max="1022" width="13.125" style="685" customWidth="1"/>
    <col min="1023" max="1023" width="6.625" style="685" customWidth="1"/>
    <col min="1024" max="1024" width="8.875" style="685" customWidth="1"/>
    <col min="1025" max="1025" width="10.25" style="685" customWidth="1"/>
    <col min="1026" max="1026" width="26.125" style="685" customWidth="1"/>
    <col min="1027" max="1027" width="9.625" style="685" customWidth="1"/>
    <col min="1028" max="1029" width="8.875" style="685" customWidth="1"/>
    <col min="1030" max="1030" width="11.25" style="685" customWidth="1"/>
    <col min="1031" max="1033" width="8.875" style="685" customWidth="1"/>
    <col min="1034" max="1276" width="9" style="685"/>
    <col min="1277" max="1277" width="11.75" style="685" customWidth="1"/>
    <col min="1278" max="1278" width="13.125" style="685" customWidth="1"/>
    <col min="1279" max="1279" width="6.625" style="685" customWidth="1"/>
    <col min="1280" max="1280" width="8.875" style="685" customWidth="1"/>
    <col min="1281" max="1281" width="10.25" style="685" customWidth="1"/>
    <col min="1282" max="1282" width="26.125" style="685" customWidth="1"/>
    <col min="1283" max="1283" width="9.625" style="685" customWidth="1"/>
    <col min="1284" max="1285" width="8.875" style="685" customWidth="1"/>
    <col min="1286" max="1286" width="11.25" style="685" customWidth="1"/>
    <col min="1287" max="1289" width="8.875" style="685" customWidth="1"/>
    <col min="1290" max="1532" width="9" style="685"/>
    <col min="1533" max="1533" width="11.75" style="685" customWidth="1"/>
    <col min="1534" max="1534" width="13.125" style="685" customWidth="1"/>
    <col min="1535" max="1535" width="6.625" style="685" customWidth="1"/>
    <col min="1536" max="1536" width="8.875" style="685" customWidth="1"/>
    <col min="1537" max="1537" width="10.25" style="685" customWidth="1"/>
    <col min="1538" max="1538" width="26.125" style="685" customWidth="1"/>
    <col min="1539" max="1539" width="9.625" style="685" customWidth="1"/>
    <col min="1540" max="1541" width="8.875" style="685" customWidth="1"/>
    <col min="1542" max="1542" width="11.25" style="685" customWidth="1"/>
    <col min="1543" max="1545" width="8.875" style="685" customWidth="1"/>
    <col min="1546" max="1788" width="9" style="685"/>
    <col min="1789" max="1789" width="11.75" style="685" customWidth="1"/>
    <col min="1790" max="1790" width="13.125" style="685" customWidth="1"/>
    <col min="1791" max="1791" width="6.625" style="685" customWidth="1"/>
    <col min="1792" max="1792" width="8.875" style="685" customWidth="1"/>
    <col min="1793" max="1793" width="10.25" style="685" customWidth="1"/>
    <col min="1794" max="1794" width="26.125" style="685" customWidth="1"/>
    <col min="1795" max="1795" width="9.625" style="685" customWidth="1"/>
    <col min="1796" max="1797" width="8.875" style="685" customWidth="1"/>
    <col min="1798" max="1798" width="11.25" style="685" customWidth="1"/>
    <col min="1799" max="1801" width="8.875" style="685" customWidth="1"/>
    <col min="1802" max="2044" width="9" style="685"/>
    <col min="2045" max="2045" width="11.75" style="685" customWidth="1"/>
    <col min="2046" max="2046" width="13.125" style="685" customWidth="1"/>
    <col min="2047" max="2047" width="6.625" style="685" customWidth="1"/>
    <col min="2048" max="2048" width="8.875" style="685" customWidth="1"/>
    <col min="2049" max="2049" width="10.25" style="685" customWidth="1"/>
    <col min="2050" max="2050" width="26.125" style="685" customWidth="1"/>
    <col min="2051" max="2051" width="9.625" style="685" customWidth="1"/>
    <col min="2052" max="2053" width="8.875" style="685" customWidth="1"/>
    <col min="2054" max="2054" width="11.25" style="685" customWidth="1"/>
    <col min="2055" max="2057" width="8.875" style="685" customWidth="1"/>
    <col min="2058" max="2300" width="9" style="685"/>
    <col min="2301" max="2301" width="11.75" style="685" customWidth="1"/>
    <col min="2302" max="2302" width="13.125" style="685" customWidth="1"/>
    <col min="2303" max="2303" width="6.625" style="685" customWidth="1"/>
    <col min="2304" max="2304" width="8.875" style="685" customWidth="1"/>
    <col min="2305" max="2305" width="10.25" style="685" customWidth="1"/>
    <col min="2306" max="2306" width="26.125" style="685" customWidth="1"/>
    <col min="2307" max="2307" width="9.625" style="685" customWidth="1"/>
    <col min="2308" max="2309" width="8.875" style="685" customWidth="1"/>
    <col min="2310" max="2310" width="11.25" style="685" customWidth="1"/>
    <col min="2311" max="2313" width="8.875" style="685" customWidth="1"/>
    <col min="2314" max="2556" width="9" style="685"/>
    <col min="2557" max="2557" width="11.75" style="685" customWidth="1"/>
    <col min="2558" max="2558" width="13.125" style="685" customWidth="1"/>
    <col min="2559" max="2559" width="6.625" style="685" customWidth="1"/>
    <col min="2560" max="2560" width="8.875" style="685" customWidth="1"/>
    <col min="2561" max="2561" width="10.25" style="685" customWidth="1"/>
    <col min="2562" max="2562" width="26.125" style="685" customWidth="1"/>
    <col min="2563" max="2563" width="9.625" style="685" customWidth="1"/>
    <col min="2564" max="2565" width="8.875" style="685" customWidth="1"/>
    <col min="2566" max="2566" width="11.25" style="685" customWidth="1"/>
    <col min="2567" max="2569" width="8.875" style="685" customWidth="1"/>
    <col min="2570" max="2812" width="9" style="685"/>
    <col min="2813" max="2813" width="11.75" style="685" customWidth="1"/>
    <col min="2814" max="2814" width="13.125" style="685" customWidth="1"/>
    <col min="2815" max="2815" width="6.625" style="685" customWidth="1"/>
    <col min="2816" max="2816" width="8.875" style="685" customWidth="1"/>
    <col min="2817" max="2817" width="10.25" style="685" customWidth="1"/>
    <col min="2818" max="2818" width="26.125" style="685" customWidth="1"/>
    <col min="2819" max="2819" width="9.625" style="685" customWidth="1"/>
    <col min="2820" max="2821" width="8.875" style="685" customWidth="1"/>
    <col min="2822" max="2822" width="11.25" style="685" customWidth="1"/>
    <col min="2823" max="2825" width="8.875" style="685" customWidth="1"/>
    <col min="2826" max="3068" width="9" style="685"/>
    <col min="3069" max="3069" width="11.75" style="685" customWidth="1"/>
    <col min="3070" max="3070" width="13.125" style="685" customWidth="1"/>
    <col min="3071" max="3071" width="6.625" style="685" customWidth="1"/>
    <col min="3072" max="3072" width="8.875" style="685" customWidth="1"/>
    <col min="3073" max="3073" width="10.25" style="685" customWidth="1"/>
    <col min="3074" max="3074" width="26.125" style="685" customWidth="1"/>
    <col min="3075" max="3075" width="9.625" style="685" customWidth="1"/>
    <col min="3076" max="3077" width="8.875" style="685" customWidth="1"/>
    <col min="3078" max="3078" width="11.25" style="685" customWidth="1"/>
    <col min="3079" max="3081" width="8.875" style="685" customWidth="1"/>
    <col min="3082" max="3324" width="9" style="685"/>
    <col min="3325" max="3325" width="11.75" style="685" customWidth="1"/>
    <col min="3326" max="3326" width="13.125" style="685" customWidth="1"/>
    <col min="3327" max="3327" width="6.625" style="685" customWidth="1"/>
    <col min="3328" max="3328" width="8.875" style="685" customWidth="1"/>
    <col min="3329" max="3329" width="10.25" style="685" customWidth="1"/>
    <col min="3330" max="3330" width="26.125" style="685" customWidth="1"/>
    <col min="3331" max="3331" width="9.625" style="685" customWidth="1"/>
    <col min="3332" max="3333" width="8.875" style="685" customWidth="1"/>
    <col min="3334" max="3334" width="11.25" style="685" customWidth="1"/>
    <col min="3335" max="3337" width="8.875" style="685" customWidth="1"/>
    <col min="3338" max="3580" width="9" style="685"/>
    <col min="3581" max="3581" width="11.75" style="685" customWidth="1"/>
    <col min="3582" max="3582" width="13.125" style="685" customWidth="1"/>
    <col min="3583" max="3583" width="6.625" style="685" customWidth="1"/>
    <col min="3584" max="3584" width="8.875" style="685" customWidth="1"/>
    <col min="3585" max="3585" width="10.25" style="685" customWidth="1"/>
    <col min="3586" max="3586" width="26.125" style="685" customWidth="1"/>
    <col min="3587" max="3587" width="9.625" style="685" customWidth="1"/>
    <col min="3588" max="3589" width="8.875" style="685" customWidth="1"/>
    <col min="3590" max="3590" width="11.25" style="685" customWidth="1"/>
    <col min="3591" max="3593" width="8.875" style="685" customWidth="1"/>
    <col min="3594" max="3836" width="9" style="685"/>
    <col min="3837" max="3837" width="11.75" style="685" customWidth="1"/>
    <col min="3838" max="3838" width="13.125" style="685" customWidth="1"/>
    <col min="3839" max="3839" width="6.625" style="685" customWidth="1"/>
    <col min="3840" max="3840" width="8.875" style="685" customWidth="1"/>
    <col min="3841" max="3841" width="10.25" style="685" customWidth="1"/>
    <col min="3842" max="3842" width="26.125" style="685" customWidth="1"/>
    <col min="3843" max="3843" width="9.625" style="685" customWidth="1"/>
    <col min="3844" max="3845" width="8.875" style="685" customWidth="1"/>
    <col min="3846" max="3846" width="11.25" style="685" customWidth="1"/>
    <col min="3847" max="3849" width="8.875" style="685" customWidth="1"/>
    <col min="3850" max="4092" width="9" style="685"/>
    <col min="4093" max="4093" width="11.75" style="685" customWidth="1"/>
    <col min="4094" max="4094" width="13.125" style="685" customWidth="1"/>
    <col min="4095" max="4095" width="6.625" style="685" customWidth="1"/>
    <col min="4096" max="4096" width="8.875" style="685" customWidth="1"/>
    <col min="4097" max="4097" width="10.25" style="685" customWidth="1"/>
    <col min="4098" max="4098" width="26.125" style="685" customWidth="1"/>
    <col min="4099" max="4099" width="9.625" style="685" customWidth="1"/>
    <col min="4100" max="4101" width="8.875" style="685" customWidth="1"/>
    <col min="4102" max="4102" width="11.25" style="685" customWidth="1"/>
    <col min="4103" max="4105" width="8.875" style="685" customWidth="1"/>
    <col min="4106" max="4348" width="9" style="685"/>
    <col min="4349" max="4349" width="11.75" style="685" customWidth="1"/>
    <col min="4350" max="4350" width="13.125" style="685" customWidth="1"/>
    <col min="4351" max="4351" width="6.625" style="685" customWidth="1"/>
    <col min="4352" max="4352" width="8.875" style="685" customWidth="1"/>
    <col min="4353" max="4353" width="10.25" style="685" customWidth="1"/>
    <col min="4354" max="4354" width="26.125" style="685" customWidth="1"/>
    <col min="4355" max="4355" width="9.625" style="685" customWidth="1"/>
    <col min="4356" max="4357" width="8.875" style="685" customWidth="1"/>
    <col min="4358" max="4358" width="11.25" style="685" customWidth="1"/>
    <col min="4359" max="4361" width="8.875" style="685" customWidth="1"/>
    <col min="4362" max="4604" width="9" style="685"/>
    <col min="4605" max="4605" width="11.75" style="685" customWidth="1"/>
    <col min="4606" max="4606" width="13.125" style="685" customWidth="1"/>
    <col min="4607" max="4607" width="6.625" style="685" customWidth="1"/>
    <col min="4608" max="4608" width="8.875" style="685" customWidth="1"/>
    <col min="4609" max="4609" width="10.25" style="685" customWidth="1"/>
    <col min="4610" max="4610" width="26.125" style="685" customWidth="1"/>
    <col min="4611" max="4611" width="9.625" style="685" customWidth="1"/>
    <col min="4612" max="4613" width="8.875" style="685" customWidth="1"/>
    <col min="4614" max="4614" width="11.25" style="685" customWidth="1"/>
    <col min="4615" max="4617" width="8.875" style="685" customWidth="1"/>
    <col min="4618" max="4860" width="9" style="685"/>
    <col min="4861" max="4861" width="11.75" style="685" customWidth="1"/>
    <col min="4862" max="4862" width="13.125" style="685" customWidth="1"/>
    <col min="4863" max="4863" width="6.625" style="685" customWidth="1"/>
    <col min="4864" max="4864" width="8.875" style="685" customWidth="1"/>
    <col min="4865" max="4865" width="10.25" style="685" customWidth="1"/>
    <col min="4866" max="4866" width="26.125" style="685" customWidth="1"/>
    <col min="4867" max="4867" width="9.625" style="685" customWidth="1"/>
    <col min="4868" max="4869" width="8.875" style="685" customWidth="1"/>
    <col min="4870" max="4870" width="11.25" style="685" customWidth="1"/>
    <col min="4871" max="4873" width="8.875" style="685" customWidth="1"/>
    <col min="4874" max="5116" width="9" style="685"/>
    <col min="5117" max="5117" width="11.75" style="685" customWidth="1"/>
    <col min="5118" max="5118" width="13.125" style="685" customWidth="1"/>
    <col min="5119" max="5119" width="6.625" style="685" customWidth="1"/>
    <col min="5120" max="5120" width="8.875" style="685" customWidth="1"/>
    <col min="5121" max="5121" width="10.25" style="685" customWidth="1"/>
    <col min="5122" max="5122" width="26.125" style="685" customWidth="1"/>
    <col min="5123" max="5123" width="9.625" style="685" customWidth="1"/>
    <col min="5124" max="5125" width="8.875" style="685" customWidth="1"/>
    <col min="5126" max="5126" width="11.25" style="685" customWidth="1"/>
    <col min="5127" max="5129" width="8.875" style="685" customWidth="1"/>
    <col min="5130" max="5372" width="9" style="685"/>
    <col min="5373" max="5373" width="11.75" style="685" customWidth="1"/>
    <col min="5374" max="5374" width="13.125" style="685" customWidth="1"/>
    <col min="5375" max="5375" width="6.625" style="685" customWidth="1"/>
    <col min="5376" max="5376" width="8.875" style="685" customWidth="1"/>
    <col min="5377" max="5377" width="10.25" style="685" customWidth="1"/>
    <col min="5378" max="5378" width="26.125" style="685" customWidth="1"/>
    <col min="5379" max="5379" width="9.625" style="685" customWidth="1"/>
    <col min="5380" max="5381" width="8.875" style="685" customWidth="1"/>
    <col min="5382" max="5382" width="11.25" style="685" customWidth="1"/>
    <col min="5383" max="5385" width="8.875" style="685" customWidth="1"/>
    <col min="5386" max="5628" width="9" style="685"/>
    <col min="5629" max="5629" width="11.75" style="685" customWidth="1"/>
    <col min="5630" max="5630" width="13.125" style="685" customWidth="1"/>
    <col min="5631" max="5631" width="6.625" style="685" customWidth="1"/>
    <col min="5632" max="5632" width="8.875" style="685" customWidth="1"/>
    <col min="5633" max="5633" width="10.25" style="685" customWidth="1"/>
    <col min="5634" max="5634" width="26.125" style="685" customWidth="1"/>
    <col min="5635" max="5635" width="9.625" style="685" customWidth="1"/>
    <col min="5636" max="5637" width="8.875" style="685" customWidth="1"/>
    <col min="5638" max="5638" width="11.25" style="685" customWidth="1"/>
    <col min="5639" max="5641" width="8.875" style="685" customWidth="1"/>
    <col min="5642" max="5884" width="9" style="685"/>
    <col min="5885" max="5885" width="11.75" style="685" customWidth="1"/>
    <col min="5886" max="5886" width="13.125" style="685" customWidth="1"/>
    <col min="5887" max="5887" width="6.625" style="685" customWidth="1"/>
    <col min="5888" max="5888" width="8.875" style="685" customWidth="1"/>
    <col min="5889" max="5889" width="10.25" style="685" customWidth="1"/>
    <col min="5890" max="5890" width="26.125" style="685" customWidth="1"/>
    <col min="5891" max="5891" width="9.625" style="685" customWidth="1"/>
    <col min="5892" max="5893" width="8.875" style="685" customWidth="1"/>
    <col min="5894" max="5894" width="11.25" style="685" customWidth="1"/>
    <col min="5895" max="5897" width="8.875" style="685" customWidth="1"/>
    <col min="5898" max="6140" width="9" style="685"/>
    <col min="6141" max="6141" width="11.75" style="685" customWidth="1"/>
    <col min="6142" max="6142" width="13.125" style="685" customWidth="1"/>
    <col min="6143" max="6143" width="6.625" style="685" customWidth="1"/>
    <col min="6144" max="6144" width="8.875" style="685" customWidth="1"/>
    <col min="6145" max="6145" width="10.25" style="685" customWidth="1"/>
    <col min="6146" max="6146" width="26.125" style="685" customWidth="1"/>
    <col min="6147" max="6147" width="9.625" style="685" customWidth="1"/>
    <col min="6148" max="6149" width="8.875" style="685" customWidth="1"/>
    <col min="6150" max="6150" width="11.25" style="685" customWidth="1"/>
    <col min="6151" max="6153" width="8.875" style="685" customWidth="1"/>
    <col min="6154" max="6396" width="9" style="685"/>
    <col min="6397" max="6397" width="11.75" style="685" customWidth="1"/>
    <col min="6398" max="6398" width="13.125" style="685" customWidth="1"/>
    <col min="6399" max="6399" width="6.625" style="685" customWidth="1"/>
    <col min="6400" max="6400" width="8.875" style="685" customWidth="1"/>
    <col min="6401" max="6401" width="10.25" style="685" customWidth="1"/>
    <col min="6402" max="6402" width="26.125" style="685" customWidth="1"/>
    <col min="6403" max="6403" width="9.625" style="685" customWidth="1"/>
    <col min="6404" max="6405" width="8.875" style="685" customWidth="1"/>
    <col min="6406" max="6406" width="11.25" style="685" customWidth="1"/>
    <col min="6407" max="6409" width="8.875" style="685" customWidth="1"/>
    <col min="6410" max="6652" width="9" style="685"/>
    <col min="6653" max="6653" width="11.75" style="685" customWidth="1"/>
    <col min="6654" max="6654" width="13.125" style="685" customWidth="1"/>
    <col min="6655" max="6655" width="6.625" style="685" customWidth="1"/>
    <col min="6656" max="6656" width="8.875" style="685" customWidth="1"/>
    <col min="6657" max="6657" width="10.25" style="685" customWidth="1"/>
    <col min="6658" max="6658" width="26.125" style="685" customWidth="1"/>
    <col min="6659" max="6659" width="9.625" style="685" customWidth="1"/>
    <col min="6660" max="6661" width="8.875" style="685" customWidth="1"/>
    <col min="6662" max="6662" width="11.25" style="685" customWidth="1"/>
    <col min="6663" max="6665" width="8.875" style="685" customWidth="1"/>
    <col min="6666" max="6908" width="9" style="685"/>
    <col min="6909" max="6909" width="11.75" style="685" customWidth="1"/>
    <col min="6910" max="6910" width="13.125" style="685" customWidth="1"/>
    <col min="6911" max="6911" width="6.625" style="685" customWidth="1"/>
    <col min="6912" max="6912" width="8.875" style="685" customWidth="1"/>
    <col min="6913" max="6913" width="10.25" style="685" customWidth="1"/>
    <col min="6914" max="6914" width="26.125" style="685" customWidth="1"/>
    <col min="6915" max="6915" width="9.625" style="685" customWidth="1"/>
    <col min="6916" max="6917" width="8.875" style="685" customWidth="1"/>
    <col min="6918" max="6918" width="11.25" style="685" customWidth="1"/>
    <col min="6919" max="6921" width="8.875" style="685" customWidth="1"/>
    <col min="6922" max="7164" width="9" style="685"/>
    <col min="7165" max="7165" width="11.75" style="685" customWidth="1"/>
    <col min="7166" max="7166" width="13.125" style="685" customWidth="1"/>
    <col min="7167" max="7167" width="6.625" style="685" customWidth="1"/>
    <col min="7168" max="7168" width="8.875" style="685" customWidth="1"/>
    <col min="7169" max="7169" width="10.25" style="685" customWidth="1"/>
    <col min="7170" max="7170" width="26.125" style="685" customWidth="1"/>
    <col min="7171" max="7171" width="9.625" style="685" customWidth="1"/>
    <col min="7172" max="7173" width="8.875" style="685" customWidth="1"/>
    <col min="7174" max="7174" width="11.25" style="685" customWidth="1"/>
    <col min="7175" max="7177" width="8.875" style="685" customWidth="1"/>
    <col min="7178" max="7420" width="9" style="685"/>
    <col min="7421" max="7421" width="11.75" style="685" customWidth="1"/>
    <col min="7422" max="7422" width="13.125" style="685" customWidth="1"/>
    <col min="7423" max="7423" width="6.625" style="685" customWidth="1"/>
    <col min="7424" max="7424" width="8.875" style="685" customWidth="1"/>
    <col min="7425" max="7425" width="10.25" style="685" customWidth="1"/>
    <col min="7426" max="7426" width="26.125" style="685" customWidth="1"/>
    <col min="7427" max="7427" width="9.625" style="685" customWidth="1"/>
    <col min="7428" max="7429" width="8.875" style="685" customWidth="1"/>
    <col min="7430" max="7430" width="11.25" style="685" customWidth="1"/>
    <col min="7431" max="7433" width="8.875" style="685" customWidth="1"/>
    <col min="7434" max="7676" width="9" style="685"/>
    <col min="7677" max="7677" width="11.75" style="685" customWidth="1"/>
    <col min="7678" max="7678" width="13.125" style="685" customWidth="1"/>
    <col min="7679" max="7679" width="6.625" style="685" customWidth="1"/>
    <col min="7680" max="7680" width="8.875" style="685" customWidth="1"/>
    <col min="7681" max="7681" width="10.25" style="685" customWidth="1"/>
    <col min="7682" max="7682" width="26.125" style="685" customWidth="1"/>
    <col min="7683" max="7683" width="9.625" style="685" customWidth="1"/>
    <col min="7684" max="7685" width="8.875" style="685" customWidth="1"/>
    <col min="7686" max="7686" width="11.25" style="685" customWidth="1"/>
    <col min="7687" max="7689" width="8.875" style="685" customWidth="1"/>
    <col min="7690" max="7932" width="9" style="685"/>
    <col min="7933" max="7933" width="11.75" style="685" customWidth="1"/>
    <col min="7934" max="7934" width="13.125" style="685" customWidth="1"/>
    <col min="7935" max="7935" width="6.625" style="685" customWidth="1"/>
    <col min="7936" max="7936" width="8.875" style="685" customWidth="1"/>
    <col min="7937" max="7937" width="10.25" style="685" customWidth="1"/>
    <col min="7938" max="7938" width="26.125" style="685" customWidth="1"/>
    <col min="7939" max="7939" width="9.625" style="685" customWidth="1"/>
    <col min="7940" max="7941" width="8.875" style="685" customWidth="1"/>
    <col min="7942" max="7942" width="11.25" style="685" customWidth="1"/>
    <col min="7943" max="7945" width="8.875" style="685" customWidth="1"/>
    <col min="7946" max="8188" width="9" style="685"/>
    <col min="8189" max="8189" width="11.75" style="685" customWidth="1"/>
    <col min="8190" max="8190" width="13.125" style="685" customWidth="1"/>
    <col min="8191" max="8191" width="6.625" style="685" customWidth="1"/>
    <col min="8192" max="8192" width="8.875" style="685" customWidth="1"/>
    <col min="8193" max="8193" width="10.25" style="685" customWidth="1"/>
    <col min="8194" max="8194" width="26.125" style="685" customWidth="1"/>
    <col min="8195" max="8195" width="9.625" style="685" customWidth="1"/>
    <col min="8196" max="8197" width="8.875" style="685" customWidth="1"/>
    <col min="8198" max="8198" width="11.25" style="685" customWidth="1"/>
    <col min="8199" max="8201" width="8.875" style="685" customWidth="1"/>
    <col min="8202" max="8444" width="9" style="685"/>
    <col min="8445" max="8445" width="11.75" style="685" customWidth="1"/>
    <col min="8446" max="8446" width="13.125" style="685" customWidth="1"/>
    <col min="8447" max="8447" width="6.625" style="685" customWidth="1"/>
    <col min="8448" max="8448" width="8.875" style="685" customWidth="1"/>
    <col min="8449" max="8449" width="10.25" style="685" customWidth="1"/>
    <col min="8450" max="8450" width="26.125" style="685" customWidth="1"/>
    <col min="8451" max="8451" width="9.625" style="685" customWidth="1"/>
    <col min="8452" max="8453" width="8.875" style="685" customWidth="1"/>
    <col min="8454" max="8454" width="11.25" style="685" customWidth="1"/>
    <col min="8455" max="8457" width="8.875" style="685" customWidth="1"/>
    <col min="8458" max="8700" width="9" style="685"/>
    <col min="8701" max="8701" width="11.75" style="685" customWidth="1"/>
    <col min="8702" max="8702" width="13.125" style="685" customWidth="1"/>
    <col min="8703" max="8703" width="6.625" style="685" customWidth="1"/>
    <col min="8704" max="8704" width="8.875" style="685" customWidth="1"/>
    <col min="8705" max="8705" width="10.25" style="685" customWidth="1"/>
    <col min="8706" max="8706" width="26.125" style="685" customWidth="1"/>
    <col min="8707" max="8707" width="9.625" style="685" customWidth="1"/>
    <col min="8708" max="8709" width="8.875" style="685" customWidth="1"/>
    <col min="8710" max="8710" width="11.25" style="685" customWidth="1"/>
    <col min="8711" max="8713" width="8.875" style="685" customWidth="1"/>
    <col min="8714" max="8956" width="9" style="685"/>
    <col min="8957" max="8957" width="11.75" style="685" customWidth="1"/>
    <col min="8958" max="8958" width="13.125" style="685" customWidth="1"/>
    <col min="8959" max="8959" width="6.625" style="685" customWidth="1"/>
    <col min="8960" max="8960" width="8.875" style="685" customWidth="1"/>
    <col min="8961" max="8961" width="10.25" style="685" customWidth="1"/>
    <col min="8962" max="8962" width="26.125" style="685" customWidth="1"/>
    <col min="8963" max="8963" width="9.625" style="685" customWidth="1"/>
    <col min="8964" max="8965" width="8.875" style="685" customWidth="1"/>
    <col min="8966" max="8966" width="11.25" style="685" customWidth="1"/>
    <col min="8967" max="8969" width="8.875" style="685" customWidth="1"/>
    <col min="8970" max="9212" width="9" style="685"/>
    <col min="9213" max="9213" width="11.75" style="685" customWidth="1"/>
    <col min="9214" max="9214" width="13.125" style="685" customWidth="1"/>
    <col min="9215" max="9215" width="6.625" style="685" customWidth="1"/>
    <col min="9216" max="9216" width="8.875" style="685" customWidth="1"/>
    <col min="9217" max="9217" width="10.25" style="685" customWidth="1"/>
    <col min="9218" max="9218" width="26.125" style="685" customWidth="1"/>
    <col min="9219" max="9219" width="9.625" style="685" customWidth="1"/>
    <col min="9220" max="9221" width="8.875" style="685" customWidth="1"/>
    <col min="9222" max="9222" width="11.25" style="685" customWidth="1"/>
    <col min="9223" max="9225" width="8.875" style="685" customWidth="1"/>
    <col min="9226" max="9468" width="9" style="685"/>
    <col min="9469" max="9469" width="11.75" style="685" customWidth="1"/>
    <col min="9470" max="9470" width="13.125" style="685" customWidth="1"/>
    <col min="9471" max="9471" width="6.625" style="685" customWidth="1"/>
    <col min="9472" max="9472" width="8.875" style="685" customWidth="1"/>
    <col min="9473" max="9473" width="10.25" style="685" customWidth="1"/>
    <col min="9474" max="9474" width="26.125" style="685" customWidth="1"/>
    <col min="9475" max="9475" width="9.625" style="685" customWidth="1"/>
    <col min="9476" max="9477" width="8.875" style="685" customWidth="1"/>
    <col min="9478" max="9478" width="11.25" style="685" customWidth="1"/>
    <col min="9479" max="9481" width="8.875" style="685" customWidth="1"/>
    <col min="9482" max="9724" width="9" style="685"/>
    <col min="9725" max="9725" width="11.75" style="685" customWidth="1"/>
    <col min="9726" max="9726" width="13.125" style="685" customWidth="1"/>
    <col min="9727" max="9727" width="6.625" style="685" customWidth="1"/>
    <col min="9728" max="9728" width="8.875" style="685" customWidth="1"/>
    <col min="9729" max="9729" width="10.25" style="685" customWidth="1"/>
    <col min="9730" max="9730" width="26.125" style="685" customWidth="1"/>
    <col min="9731" max="9731" width="9.625" style="685" customWidth="1"/>
    <col min="9732" max="9733" width="8.875" style="685" customWidth="1"/>
    <col min="9734" max="9734" width="11.25" style="685" customWidth="1"/>
    <col min="9735" max="9737" width="8.875" style="685" customWidth="1"/>
    <col min="9738" max="9980" width="9" style="685"/>
    <col min="9981" max="9981" width="11.75" style="685" customWidth="1"/>
    <col min="9982" max="9982" width="13.125" style="685" customWidth="1"/>
    <col min="9983" max="9983" width="6.625" style="685" customWidth="1"/>
    <col min="9984" max="9984" width="8.875" style="685" customWidth="1"/>
    <col min="9985" max="9985" width="10.25" style="685" customWidth="1"/>
    <col min="9986" max="9986" width="26.125" style="685" customWidth="1"/>
    <col min="9987" max="9987" width="9.625" style="685" customWidth="1"/>
    <col min="9988" max="9989" width="8.875" style="685" customWidth="1"/>
    <col min="9990" max="9990" width="11.25" style="685" customWidth="1"/>
    <col min="9991" max="9993" width="8.875" style="685" customWidth="1"/>
    <col min="9994" max="10236" width="9" style="685"/>
    <col min="10237" max="10237" width="11.75" style="685" customWidth="1"/>
    <col min="10238" max="10238" width="13.125" style="685" customWidth="1"/>
    <col min="10239" max="10239" width="6.625" style="685" customWidth="1"/>
    <col min="10240" max="10240" width="8.875" style="685" customWidth="1"/>
    <col min="10241" max="10241" width="10.25" style="685" customWidth="1"/>
    <col min="10242" max="10242" width="26.125" style="685" customWidth="1"/>
    <col min="10243" max="10243" width="9.625" style="685" customWidth="1"/>
    <col min="10244" max="10245" width="8.875" style="685" customWidth="1"/>
    <col min="10246" max="10246" width="11.25" style="685" customWidth="1"/>
    <col min="10247" max="10249" width="8.875" style="685" customWidth="1"/>
    <col min="10250" max="10492" width="9" style="685"/>
    <col min="10493" max="10493" width="11.75" style="685" customWidth="1"/>
    <col min="10494" max="10494" width="13.125" style="685" customWidth="1"/>
    <col min="10495" max="10495" width="6.625" style="685" customWidth="1"/>
    <col min="10496" max="10496" width="8.875" style="685" customWidth="1"/>
    <col min="10497" max="10497" width="10.25" style="685" customWidth="1"/>
    <col min="10498" max="10498" width="26.125" style="685" customWidth="1"/>
    <col min="10499" max="10499" width="9.625" style="685" customWidth="1"/>
    <col min="10500" max="10501" width="8.875" style="685" customWidth="1"/>
    <col min="10502" max="10502" width="11.25" style="685" customWidth="1"/>
    <col min="10503" max="10505" width="8.875" style="685" customWidth="1"/>
    <col min="10506" max="10748" width="9" style="685"/>
    <col min="10749" max="10749" width="11.75" style="685" customWidth="1"/>
    <col min="10750" max="10750" width="13.125" style="685" customWidth="1"/>
    <col min="10751" max="10751" width="6.625" style="685" customWidth="1"/>
    <col min="10752" max="10752" width="8.875" style="685" customWidth="1"/>
    <col min="10753" max="10753" width="10.25" style="685" customWidth="1"/>
    <col min="10754" max="10754" width="26.125" style="685" customWidth="1"/>
    <col min="10755" max="10755" width="9.625" style="685" customWidth="1"/>
    <col min="10756" max="10757" width="8.875" style="685" customWidth="1"/>
    <col min="10758" max="10758" width="11.25" style="685" customWidth="1"/>
    <col min="10759" max="10761" width="8.875" style="685" customWidth="1"/>
    <col min="10762" max="11004" width="9" style="685"/>
    <col min="11005" max="11005" width="11.75" style="685" customWidth="1"/>
    <col min="11006" max="11006" width="13.125" style="685" customWidth="1"/>
    <col min="11007" max="11007" width="6.625" style="685" customWidth="1"/>
    <col min="11008" max="11008" width="8.875" style="685" customWidth="1"/>
    <col min="11009" max="11009" width="10.25" style="685" customWidth="1"/>
    <col min="11010" max="11010" width="26.125" style="685" customWidth="1"/>
    <col min="11011" max="11011" width="9.625" style="685" customWidth="1"/>
    <col min="11012" max="11013" width="8.875" style="685" customWidth="1"/>
    <col min="11014" max="11014" width="11.25" style="685" customWidth="1"/>
    <col min="11015" max="11017" width="8.875" style="685" customWidth="1"/>
    <col min="11018" max="11260" width="9" style="685"/>
    <col min="11261" max="11261" width="11.75" style="685" customWidth="1"/>
    <col min="11262" max="11262" width="13.125" style="685" customWidth="1"/>
    <col min="11263" max="11263" width="6.625" style="685" customWidth="1"/>
    <col min="11264" max="11264" width="8.875" style="685" customWidth="1"/>
    <col min="11265" max="11265" width="10.25" style="685" customWidth="1"/>
    <col min="11266" max="11266" width="26.125" style="685" customWidth="1"/>
    <col min="11267" max="11267" width="9.625" style="685" customWidth="1"/>
    <col min="11268" max="11269" width="8.875" style="685" customWidth="1"/>
    <col min="11270" max="11270" width="11.25" style="685" customWidth="1"/>
    <col min="11271" max="11273" width="8.875" style="685" customWidth="1"/>
    <col min="11274" max="11516" width="9" style="685"/>
    <col min="11517" max="11517" width="11.75" style="685" customWidth="1"/>
    <col min="11518" max="11518" width="13.125" style="685" customWidth="1"/>
    <col min="11519" max="11519" width="6.625" style="685" customWidth="1"/>
    <col min="11520" max="11520" width="8.875" style="685" customWidth="1"/>
    <col min="11521" max="11521" width="10.25" style="685" customWidth="1"/>
    <col min="11522" max="11522" width="26.125" style="685" customWidth="1"/>
    <col min="11523" max="11523" width="9.625" style="685" customWidth="1"/>
    <col min="11524" max="11525" width="8.875" style="685" customWidth="1"/>
    <col min="11526" max="11526" width="11.25" style="685" customWidth="1"/>
    <col min="11527" max="11529" width="8.875" style="685" customWidth="1"/>
    <col min="11530" max="11772" width="9" style="685"/>
    <col min="11773" max="11773" width="11.75" style="685" customWidth="1"/>
    <col min="11774" max="11774" width="13.125" style="685" customWidth="1"/>
    <col min="11775" max="11775" width="6.625" style="685" customWidth="1"/>
    <col min="11776" max="11776" width="8.875" style="685" customWidth="1"/>
    <col min="11777" max="11777" width="10.25" style="685" customWidth="1"/>
    <col min="11778" max="11778" width="26.125" style="685" customWidth="1"/>
    <col min="11779" max="11779" width="9.625" style="685" customWidth="1"/>
    <col min="11780" max="11781" width="8.875" style="685" customWidth="1"/>
    <col min="11782" max="11782" width="11.25" style="685" customWidth="1"/>
    <col min="11783" max="11785" width="8.875" style="685" customWidth="1"/>
    <col min="11786" max="12028" width="9" style="685"/>
    <col min="12029" max="12029" width="11.75" style="685" customWidth="1"/>
    <col min="12030" max="12030" width="13.125" style="685" customWidth="1"/>
    <col min="12031" max="12031" width="6.625" style="685" customWidth="1"/>
    <col min="12032" max="12032" width="8.875" style="685" customWidth="1"/>
    <col min="12033" max="12033" width="10.25" style="685" customWidth="1"/>
    <col min="12034" max="12034" width="26.125" style="685" customWidth="1"/>
    <col min="12035" max="12035" width="9.625" style="685" customWidth="1"/>
    <col min="12036" max="12037" width="8.875" style="685" customWidth="1"/>
    <col min="12038" max="12038" width="11.25" style="685" customWidth="1"/>
    <col min="12039" max="12041" width="8.875" style="685" customWidth="1"/>
    <col min="12042" max="12284" width="9" style="685"/>
    <col min="12285" max="12285" width="11.75" style="685" customWidth="1"/>
    <col min="12286" max="12286" width="13.125" style="685" customWidth="1"/>
    <col min="12287" max="12287" width="6.625" style="685" customWidth="1"/>
    <col min="12288" max="12288" width="8.875" style="685" customWidth="1"/>
    <col min="12289" max="12289" width="10.25" style="685" customWidth="1"/>
    <col min="12290" max="12290" width="26.125" style="685" customWidth="1"/>
    <col min="12291" max="12291" width="9.625" style="685" customWidth="1"/>
    <col min="12292" max="12293" width="8.875" style="685" customWidth="1"/>
    <col min="12294" max="12294" width="11.25" style="685" customWidth="1"/>
    <col min="12295" max="12297" width="8.875" style="685" customWidth="1"/>
    <col min="12298" max="12540" width="9" style="685"/>
    <col min="12541" max="12541" width="11.75" style="685" customWidth="1"/>
    <col min="12542" max="12542" width="13.125" style="685" customWidth="1"/>
    <col min="12543" max="12543" width="6.625" style="685" customWidth="1"/>
    <col min="12544" max="12544" width="8.875" style="685" customWidth="1"/>
    <col min="12545" max="12545" width="10.25" style="685" customWidth="1"/>
    <col min="12546" max="12546" width="26.125" style="685" customWidth="1"/>
    <col min="12547" max="12547" width="9.625" style="685" customWidth="1"/>
    <col min="12548" max="12549" width="8.875" style="685" customWidth="1"/>
    <col min="12550" max="12550" width="11.25" style="685" customWidth="1"/>
    <col min="12551" max="12553" width="8.875" style="685" customWidth="1"/>
    <col min="12554" max="12796" width="9" style="685"/>
    <col min="12797" max="12797" width="11.75" style="685" customWidth="1"/>
    <col min="12798" max="12798" width="13.125" style="685" customWidth="1"/>
    <col min="12799" max="12799" width="6.625" style="685" customWidth="1"/>
    <col min="12800" max="12800" width="8.875" style="685" customWidth="1"/>
    <col min="12801" max="12801" width="10.25" style="685" customWidth="1"/>
    <col min="12802" max="12802" width="26.125" style="685" customWidth="1"/>
    <col min="12803" max="12803" width="9.625" style="685" customWidth="1"/>
    <col min="12804" max="12805" width="8.875" style="685" customWidth="1"/>
    <col min="12806" max="12806" width="11.25" style="685" customWidth="1"/>
    <col min="12807" max="12809" width="8.875" style="685" customWidth="1"/>
    <col min="12810" max="13052" width="9" style="685"/>
    <col min="13053" max="13053" width="11.75" style="685" customWidth="1"/>
    <col min="13054" max="13054" width="13.125" style="685" customWidth="1"/>
    <col min="13055" max="13055" width="6.625" style="685" customWidth="1"/>
    <col min="13056" max="13056" width="8.875" style="685" customWidth="1"/>
    <col min="13057" max="13057" width="10.25" style="685" customWidth="1"/>
    <col min="13058" max="13058" width="26.125" style="685" customWidth="1"/>
    <col min="13059" max="13059" width="9.625" style="685" customWidth="1"/>
    <col min="13060" max="13061" width="8.875" style="685" customWidth="1"/>
    <col min="13062" max="13062" width="11.25" style="685" customWidth="1"/>
    <col min="13063" max="13065" width="8.875" style="685" customWidth="1"/>
    <col min="13066" max="13308" width="9" style="685"/>
    <col min="13309" max="13309" width="11.75" style="685" customWidth="1"/>
    <col min="13310" max="13310" width="13.125" style="685" customWidth="1"/>
    <col min="13311" max="13311" width="6.625" style="685" customWidth="1"/>
    <col min="13312" max="13312" width="8.875" style="685" customWidth="1"/>
    <col min="13313" max="13313" width="10.25" style="685" customWidth="1"/>
    <col min="13314" max="13314" width="26.125" style="685" customWidth="1"/>
    <col min="13315" max="13315" width="9.625" style="685" customWidth="1"/>
    <col min="13316" max="13317" width="8.875" style="685" customWidth="1"/>
    <col min="13318" max="13318" width="11.25" style="685" customWidth="1"/>
    <col min="13319" max="13321" width="8.875" style="685" customWidth="1"/>
    <col min="13322" max="13564" width="9" style="685"/>
    <col min="13565" max="13565" width="11.75" style="685" customWidth="1"/>
    <col min="13566" max="13566" width="13.125" style="685" customWidth="1"/>
    <col min="13567" max="13567" width="6.625" style="685" customWidth="1"/>
    <col min="13568" max="13568" width="8.875" style="685" customWidth="1"/>
    <col min="13569" max="13569" width="10.25" style="685" customWidth="1"/>
    <col min="13570" max="13570" width="26.125" style="685" customWidth="1"/>
    <col min="13571" max="13571" width="9.625" style="685" customWidth="1"/>
    <col min="13572" max="13573" width="8.875" style="685" customWidth="1"/>
    <col min="13574" max="13574" width="11.25" style="685" customWidth="1"/>
    <col min="13575" max="13577" width="8.875" style="685" customWidth="1"/>
    <col min="13578" max="13820" width="9" style="685"/>
    <col min="13821" max="13821" width="11.75" style="685" customWidth="1"/>
    <col min="13822" max="13822" width="13.125" style="685" customWidth="1"/>
    <col min="13823" max="13823" width="6.625" style="685" customWidth="1"/>
    <col min="13824" max="13824" width="8.875" style="685" customWidth="1"/>
    <col min="13825" max="13825" width="10.25" style="685" customWidth="1"/>
    <col min="13826" max="13826" width="26.125" style="685" customWidth="1"/>
    <col min="13827" max="13827" width="9.625" style="685" customWidth="1"/>
    <col min="13828" max="13829" width="8.875" style="685" customWidth="1"/>
    <col min="13830" max="13830" width="11.25" style="685" customWidth="1"/>
    <col min="13831" max="13833" width="8.875" style="685" customWidth="1"/>
    <col min="13834" max="14076" width="9" style="685"/>
    <col min="14077" max="14077" width="11.75" style="685" customWidth="1"/>
    <col min="14078" max="14078" width="13.125" style="685" customWidth="1"/>
    <col min="14079" max="14079" width="6.625" style="685" customWidth="1"/>
    <col min="14080" max="14080" width="8.875" style="685" customWidth="1"/>
    <col min="14081" max="14081" width="10.25" style="685" customWidth="1"/>
    <col min="14082" max="14082" width="26.125" style="685" customWidth="1"/>
    <col min="14083" max="14083" width="9.625" style="685" customWidth="1"/>
    <col min="14084" max="14085" width="8.875" style="685" customWidth="1"/>
    <col min="14086" max="14086" width="11.25" style="685" customWidth="1"/>
    <col min="14087" max="14089" width="8.875" style="685" customWidth="1"/>
    <col min="14090" max="14332" width="9" style="685"/>
    <col min="14333" max="14333" width="11.75" style="685" customWidth="1"/>
    <col min="14334" max="14334" width="13.125" style="685" customWidth="1"/>
    <col min="14335" max="14335" width="6.625" style="685" customWidth="1"/>
    <col min="14336" max="14336" width="8.875" style="685" customWidth="1"/>
    <col min="14337" max="14337" width="10.25" style="685" customWidth="1"/>
    <col min="14338" max="14338" width="26.125" style="685" customWidth="1"/>
    <col min="14339" max="14339" width="9.625" style="685" customWidth="1"/>
    <col min="14340" max="14341" width="8.875" style="685" customWidth="1"/>
    <col min="14342" max="14342" width="11.25" style="685" customWidth="1"/>
    <col min="14343" max="14345" width="8.875" style="685" customWidth="1"/>
    <col min="14346" max="14588" width="9" style="685"/>
    <col min="14589" max="14589" width="11.75" style="685" customWidth="1"/>
    <col min="14590" max="14590" width="13.125" style="685" customWidth="1"/>
    <col min="14591" max="14591" width="6.625" style="685" customWidth="1"/>
    <col min="14592" max="14592" width="8.875" style="685" customWidth="1"/>
    <col min="14593" max="14593" width="10.25" style="685" customWidth="1"/>
    <col min="14594" max="14594" width="26.125" style="685" customWidth="1"/>
    <col min="14595" max="14595" width="9.625" style="685" customWidth="1"/>
    <col min="14596" max="14597" width="8.875" style="685" customWidth="1"/>
    <col min="14598" max="14598" width="11.25" style="685" customWidth="1"/>
    <col min="14599" max="14601" width="8.875" style="685" customWidth="1"/>
    <col min="14602" max="14844" width="9" style="685"/>
    <col min="14845" max="14845" width="11.75" style="685" customWidth="1"/>
    <col min="14846" max="14846" width="13.125" style="685" customWidth="1"/>
    <col min="14847" max="14847" width="6.625" style="685" customWidth="1"/>
    <col min="14848" max="14848" width="8.875" style="685" customWidth="1"/>
    <col min="14849" max="14849" width="10.25" style="685" customWidth="1"/>
    <col min="14850" max="14850" width="26.125" style="685" customWidth="1"/>
    <col min="14851" max="14851" width="9.625" style="685" customWidth="1"/>
    <col min="14852" max="14853" width="8.875" style="685" customWidth="1"/>
    <col min="14854" max="14854" width="11.25" style="685" customWidth="1"/>
    <col min="14855" max="14857" width="8.875" style="685" customWidth="1"/>
    <col min="14858" max="15100" width="9" style="685"/>
    <col min="15101" max="15101" width="11.75" style="685" customWidth="1"/>
    <col min="15102" max="15102" width="13.125" style="685" customWidth="1"/>
    <col min="15103" max="15103" width="6.625" style="685" customWidth="1"/>
    <col min="15104" max="15104" width="8.875" style="685" customWidth="1"/>
    <col min="15105" max="15105" width="10.25" style="685" customWidth="1"/>
    <col min="15106" max="15106" width="26.125" style="685" customWidth="1"/>
    <col min="15107" max="15107" width="9.625" style="685" customWidth="1"/>
    <col min="15108" max="15109" width="8.875" style="685" customWidth="1"/>
    <col min="15110" max="15110" width="11.25" style="685" customWidth="1"/>
    <col min="15111" max="15113" width="8.875" style="685" customWidth="1"/>
    <col min="15114" max="15356" width="9" style="685"/>
    <col min="15357" max="15357" width="11.75" style="685" customWidth="1"/>
    <col min="15358" max="15358" width="13.125" style="685" customWidth="1"/>
    <col min="15359" max="15359" width="6.625" style="685" customWidth="1"/>
    <col min="15360" max="15360" width="8.875" style="685" customWidth="1"/>
    <col min="15361" max="15361" width="10.25" style="685" customWidth="1"/>
    <col min="15362" max="15362" width="26.125" style="685" customWidth="1"/>
    <col min="15363" max="15363" width="9.625" style="685" customWidth="1"/>
    <col min="15364" max="15365" width="8.875" style="685" customWidth="1"/>
    <col min="15366" max="15366" width="11.25" style="685" customWidth="1"/>
    <col min="15367" max="15369" width="8.875" style="685" customWidth="1"/>
    <col min="15370" max="15612" width="9" style="685"/>
    <col min="15613" max="15613" width="11.75" style="685" customWidth="1"/>
    <col min="15614" max="15614" width="13.125" style="685" customWidth="1"/>
    <col min="15615" max="15615" width="6.625" style="685" customWidth="1"/>
    <col min="15616" max="15616" width="8.875" style="685" customWidth="1"/>
    <col min="15617" max="15617" width="10.25" style="685" customWidth="1"/>
    <col min="15618" max="15618" width="26.125" style="685" customWidth="1"/>
    <col min="15619" max="15619" width="9.625" style="685" customWidth="1"/>
    <col min="15620" max="15621" width="8.875" style="685" customWidth="1"/>
    <col min="15622" max="15622" width="11.25" style="685" customWidth="1"/>
    <col min="15623" max="15625" width="8.875" style="685" customWidth="1"/>
    <col min="15626" max="15868" width="9" style="685"/>
    <col min="15869" max="15869" width="11.75" style="685" customWidth="1"/>
    <col min="15870" max="15870" width="13.125" style="685" customWidth="1"/>
    <col min="15871" max="15871" width="6.625" style="685" customWidth="1"/>
    <col min="15872" max="15872" width="8.875" style="685" customWidth="1"/>
    <col min="15873" max="15873" width="10.25" style="685" customWidth="1"/>
    <col min="15874" max="15874" width="26.125" style="685" customWidth="1"/>
    <col min="15875" max="15875" width="9.625" style="685" customWidth="1"/>
    <col min="15876" max="15877" width="8.875" style="685" customWidth="1"/>
    <col min="15878" max="15878" width="11.25" style="685" customWidth="1"/>
    <col min="15879" max="15881" width="8.875" style="685" customWidth="1"/>
    <col min="15882" max="16124" width="9" style="685"/>
    <col min="16125" max="16125" width="11.75" style="685" customWidth="1"/>
    <col min="16126" max="16126" width="13.125" style="685" customWidth="1"/>
    <col min="16127" max="16127" width="6.625" style="685" customWidth="1"/>
    <col min="16128" max="16128" width="8.875" style="685" customWidth="1"/>
    <col min="16129" max="16129" width="10.25" style="685" customWidth="1"/>
    <col min="16130" max="16130" width="26.125" style="685" customWidth="1"/>
    <col min="16131" max="16131" width="9.625" style="685" customWidth="1"/>
    <col min="16132" max="16133" width="8.875" style="685" customWidth="1"/>
    <col min="16134" max="16134" width="11.25" style="685" customWidth="1"/>
    <col min="16135" max="16137" width="8.875" style="685" customWidth="1"/>
    <col min="16138" max="16384" width="9" style="685"/>
  </cols>
  <sheetData>
    <row r="1" spans="1:19" ht="20.100000000000001" customHeight="1">
      <c r="A1" s="717" t="s">
        <v>716</v>
      </c>
      <c r="B1" s="718"/>
      <c r="C1" s="718"/>
      <c r="D1" s="718"/>
      <c r="E1" s="718"/>
      <c r="F1" s="718"/>
      <c r="G1" s="718"/>
      <c r="H1" s="718" t="s">
        <v>728</v>
      </c>
      <c r="I1" s="718"/>
      <c r="J1" s="718"/>
      <c r="K1" s="718"/>
    </row>
    <row r="2" spans="1:19" ht="21.95" customHeight="1">
      <c r="A2" s="960" t="s">
        <v>2</v>
      </c>
      <c r="B2" s="956" t="s">
        <v>679</v>
      </c>
      <c r="C2" s="958" t="s">
        <v>619</v>
      </c>
      <c r="D2" s="962" t="s">
        <v>7</v>
      </c>
      <c r="E2" s="964" t="s">
        <v>160</v>
      </c>
      <c r="F2" s="965"/>
      <c r="G2" s="965"/>
      <c r="H2" s="965"/>
      <c r="I2" s="965"/>
      <c r="J2" s="965"/>
      <c r="K2" s="958" t="s">
        <v>721</v>
      </c>
    </row>
    <row r="3" spans="1:19" ht="21.95" customHeight="1">
      <c r="A3" s="961"/>
      <c r="B3" s="957"/>
      <c r="C3" s="959"/>
      <c r="D3" s="963"/>
      <c r="E3" s="966" t="s">
        <v>10</v>
      </c>
      <c r="F3" s="964" t="s">
        <v>11</v>
      </c>
      <c r="G3" s="965"/>
      <c r="H3" s="968"/>
      <c r="I3" s="966" t="s">
        <v>12</v>
      </c>
      <c r="J3" s="966" t="s">
        <v>13</v>
      </c>
      <c r="K3" s="959"/>
    </row>
    <row r="4" spans="1:19" ht="44.1" customHeight="1">
      <c r="A4" s="961"/>
      <c r="B4" s="957"/>
      <c r="C4" s="959"/>
      <c r="D4" s="963"/>
      <c r="E4" s="967"/>
      <c r="F4" s="719" t="s">
        <v>15</v>
      </c>
      <c r="G4" s="719" t="s">
        <v>16</v>
      </c>
      <c r="H4" s="719" t="s">
        <v>17</v>
      </c>
      <c r="I4" s="967"/>
      <c r="J4" s="967"/>
      <c r="K4" s="959"/>
    </row>
    <row r="5" spans="1:19" ht="20.100000000000001" customHeight="1">
      <c r="A5" s="680" t="s">
        <v>673</v>
      </c>
      <c r="B5" s="681" t="s">
        <v>678</v>
      </c>
      <c r="C5" s="682">
        <v>15000</v>
      </c>
      <c r="D5" s="683" t="s">
        <v>723</v>
      </c>
      <c r="E5" s="764">
        <v>15000</v>
      </c>
      <c r="F5" s="765"/>
      <c r="G5" s="765"/>
      <c r="H5" s="765"/>
      <c r="I5" s="765"/>
      <c r="J5" s="765"/>
      <c r="K5" s="766" t="s">
        <v>932</v>
      </c>
      <c r="M5" s="709" t="s">
        <v>1031</v>
      </c>
      <c r="N5" s="59"/>
      <c r="O5" s="59"/>
      <c r="P5" s="59"/>
      <c r="Q5" s="59"/>
      <c r="R5" s="59"/>
      <c r="S5" s="59"/>
    </row>
    <row r="6" spans="1:19" ht="20.100000000000001" customHeight="1">
      <c r="A6" s="686"/>
      <c r="B6" s="687" t="s">
        <v>675</v>
      </c>
      <c r="C6" s="688">
        <v>104084.82</v>
      </c>
      <c r="D6" s="689" t="s">
        <v>727</v>
      </c>
      <c r="E6" s="767">
        <v>104084.82</v>
      </c>
      <c r="F6" s="768"/>
      <c r="G6" s="768"/>
      <c r="H6" s="768"/>
      <c r="I6" s="768"/>
      <c r="J6" s="768"/>
      <c r="K6" s="769" t="s">
        <v>932</v>
      </c>
      <c r="M6" s="320"/>
      <c r="N6" s="953" t="s">
        <v>675</v>
      </c>
      <c r="O6" s="954"/>
      <c r="P6" s="953" t="s">
        <v>676</v>
      </c>
      <c r="Q6" s="955"/>
      <c r="R6" s="710" t="s">
        <v>718</v>
      </c>
      <c r="S6" s="713" t="s">
        <v>617</v>
      </c>
    </row>
    <row r="7" spans="1:19" ht="20.100000000000001" customHeight="1">
      <c r="A7" s="389" t="s">
        <v>624</v>
      </c>
      <c r="B7" s="720" t="s">
        <v>675</v>
      </c>
      <c r="C7" s="721">
        <v>209410</v>
      </c>
      <c r="D7" s="722" t="s">
        <v>727</v>
      </c>
      <c r="E7" s="770">
        <v>209410</v>
      </c>
      <c r="F7" s="770"/>
      <c r="G7" s="770"/>
      <c r="H7" s="770"/>
      <c r="I7" s="770"/>
      <c r="J7" s="770"/>
      <c r="K7" s="769" t="s">
        <v>932</v>
      </c>
      <c r="M7" s="321"/>
      <c r="N7" s="328">
        <v>0.9</v>
      </c>
      <c r="O7" s="328">
        <v>0.1</v>
      </c>
      <c r="P7" s="328">
        <v>0.8</v>
      </c>
      <c r="Q7" s="328">
        <v>0.2</v>
      </c>
      <c r="R7" s="324"/>
      <c r="S7" s="321"/>
    </row>
    <row r="8" spans="1:19" ht="20.100000000000001" customHeight="1">
      <c r="A8" s="389"/>
      <c r="B8" s="720" t="s">
        <v>1044</v>
      </c>
      <c r="C8" s="724">
        <v>3279887.54</v>
      </c>
      <c r="D8" s="722" t="s">
        <v>1045</v>
      </c>
      <c r="E8" s="770">
        <v>3279887.54</v>
      </c>
      <c r="F8" s="770"/>
      <c r="G8" s="947"/>
      <c r="H8" s="770"/>
      <c r="I8" s="770"/>
      <c r="J8" s="770"/>
      <c r="K8" s="948" t="s">
        <v>1043</v>
      </c>
      <c r="M8" s="949"/>
      <c r="N8" s="328"/>
      <c r="O8" s="328"/>
      <c r="P8" s="328"/>
      <c r="Q8" s="328"/>
      <c r="R8" s="324"/>
      <c r="S8" s="321"/>
    </row>
    <row r="9" spans="1:19" ht="20.100000000000001" customHeight="1">
      <c r="A9" s="389" t="s">
        <v>625</v>
      </c>
      <c r="B9" s="720" t="s">
        <v>675</v>
      </c>
      <c r="C9" s="724">
        <v>216058.73</v>
      </c>
      <c r="D9" s="722" t="s">
        <v>727</v>
      </c>
      <c r="E9" s="723"/>
      <c r="F9" s="723"/>
      <c r="G9" s="724">
        <v>216058.73</v>
      </c>
      <c r="H9" s="723"/>
      <c r="I9" s="723"/>
      <c r="J9" s="723"/>
      <c r="K9" s="703"/>
      <c r="M9" s="322" t="s">
        <v>673</v>
      </c>
      <c r="N9" s="323">
        <v>104084.82</v>
      </c>
      <c r="O9" s="324"/>
      <c r="P9" s="330"/>
      <c r="Q9" s="325">
        <v>15000</v>
      </c>
      <c r="R9" s="324"/>
      <c r="S9" s="714">
        <f>N9+O9+P9+Q9+R9</f>
        <v>119084.82</v>
      </c>
    </row>
    <row r="10" spans="1:19" ht="20.100000000000001" customHeight="1">
      <c r="A10" s="389" t="s">
        <v>626</v>
      </c>
      <c r="B10" s="720" t="s">
        <v>675</v>
      </c>
      <c r="C10" s="721">
        <v>8000</v>
      </c>
      <c r="D10" s="722" t="s">
        <v>725</v>
      </c>
      <c r="E10" s="723"/>
      <c r="F10" s="723"/>
      <c r="G10" s="723"/>
      <c r="H10" s="723"/>
      <c r="I10" s="725">
        <v>8000</v>
      </c>
      <c r="J10" s="723"/>
      <c r="K10" s="703" t="s">
        <v>1014</v>
      </c>
      <c r="M10" s="322" t="s">
        <v>624</v>
      </c>
      <c r="N10" s="329">
        <v>209410</v>
      </c>
      <c r="O10" s="324"/>
      <c r="P10" s="330"/>
      <c r="Q10" s="330"/>
      <c r="R10" s="324"/>
      <c r="S10" s="714">
        <f t="shared" ref="S10:S19" si="0">N10+O10+P10+Q10+R10</f>
        <v>209410</v>
      </c>
    </row>
    <row r="11" spans="1:19" ht="20.100000000000001" customHeight="1">
      <c r="A11" s="726" t="s">
        <v>225</v>
      </c>
      <c r="B11" s="681" t="s">
        <v>676</v>
      </c>
      <c r="C11" s="727">
        <v>28500</v>
      </c>
      <c r="D11" s="683" t="s">
        <v>723</v>
      </c>
      <c r="E11" s="684"/>
      <c r="F11" s="727"/>
      <c r="G11" s="684"/>
      <c r="H11" s="684"/>
      <c r="I11" s="727">
        <v>28500</v>
      </c>
      <c r="J11" s="684"/>
      <c r="K11" s="701" t="s">
        <v>1011</v>
      </c>
      <c r="M11" s="322" t="s">
        <v>625</v>
      </c>
      <c r="N11" s="323">
        <v>216058.73</v>
      </c>
      <c r="O11" s="324"/>
      <c r="P11" s="330"/>
      <c r="Q11" s="330"/>
      <c r="R11" s="324"/>
      <c r="S11" s="714">
        <f t="shared" si="0"/>
        <v>216058.73</v>
      </c>
    </row>
    <row r="12" spans="1:19" ht="20.100000000000001" customHeight="1">
      <c r="A12" s="728"/>
      <c r="B12" s="687" t="s">
        <v>676</v>
      </c>
      <c r="C12" s="729">
        <v>56253.08</v>
      </c>
      <c r="D12" s="689" t="s">
        <v>724</v>
      </c>
      <c r="E12" s="730"/>
      <c r="F12" s="690"/>
      <c r="G12" s="690"/>
      <c r="H12" s="690"/>
      <c r="I12" s="729">
        <v>56253.08</v>
      </c>
      <c r="J12" s="730"/>
      <c r="K12" s="391" t="s">
        <v>433</v>
      </c>
      <c r="M12" s="322" t="s">
        <v>626</v>
      </c>
      <c r="N12" s="324"/>
      <c r="O12" s="325">
        <v>8000</v>
      </c>
      <c r="P12" s="330"/>
      <c r="Q12" s="330"/>
      <c r="R12" s="324"/>
      <c r="S12" s="714">
        <f t="shared" si="0"/>
        <v>8000</v>
      </c>
    </row>
    <row r="13" spans="1:19" ht="20.100000000000001" customHeight="1">
      <c r="A13" s="731" t="s">
        <v>113</v>
      </c>
      <c r="B13" s="391" t="s">
        <v>726</v>
      </c>
      <c r="C13" s="390">
        <v>4044300</v>
      </c>
      <c r="D13" s="732" t="s">
        <v>681</v>
      </c>
      <c r="F13" s="733">
        <v>0</v>
      </c>
      <c r="G13" s="733">
        <v>4044300</v>
      </c>
      <c r="H13" s="733">
        <v>0</v>
      </c>
      <c r="I13" s="733">
        <v>0</v>
      </c>
      <c r="J13" s="733">
        <v>0</v>
      </c>
      <c r="K13" s="391" t="s">
        <v>1010</v>
      </c>
      <c r="M13" s="326" t="s">
        <v>225</v>
      </c>
      <c r="N13" s="324"/>
      <c r="O13" s="324"/>
      <c r="P13" s="330">
        <v>56253.08</v>
      </c>
      <c r="Q13" s="325">
        <v>28500</v>
      </c>
      <c r="R13" s="324"/>
      <c r="S13" s="714">
        <f t="shared" si="0"/>
        <v>84753.08</v>
      </c>
    </row>
    <row r="14" spans="1:19" ht="20.100000000000001" customHeight="1">
      <c r="A14" s="726" t="s">
        <v>70</v>
      </c>
      <c r="B14" s="701" t="s">
        <v>718</v>
      </c>
      <c r="C14" s="734">
        <v>13966700</v>
      </c>
      <c r="D14" s="735" t="s">
        <v>1012</v>
      </c>
      <c r="E14" s="736"/>
      <c r="F14" s="734"/>
      <c r="G14" s="734">
        <v>13966700</v>
      </c>
      <c r="H14" s="737"/>
      <c r="I14" s="737"/>
      <c r="J14" s="737"/>
      <c r="K14" s="738" t="s">
        <v>722</v>
      </c>
      <c r="M14" s="327" t="s">
        <v>113</v>
      </c>
      <c r="N14" s="324"/>
      <c r="O14" s="324"/>
      <c r="P14" s="330"/>
      <c r="Q14" s="330"/>
      <c r="R14" s="325">
        <v>4044300</v>
      </c>
      <c r="S14" s="714">
        <f t="shared" si="0"/>
        <v>4044300</v>
      </c>
    </row>
    <row r="15" spans="1:19" ht="20.100000000000001" customHeight="1">
      <c r="A15" s="731"/>
      <c r="B15" s="739"/>
      <c r="C15" s="740">
        <v>800000</v>
      </c>
      <c r="D15" s="741" t="s">
        <v>720</v>
      </c>
      <c r="E15" s="742"/>
      <c r="F15" s="743"/>
      <c r="G15" s="740">
        <v>800000</v>
      </c>
      <c r="H15" s="743"/>
      <c r="I15" s="743"/>
      <c r="J15" s="743"/>
      <c r="K15" s="744" t="s">
        <v>722</v>
      </c>
      <c r="M15" s="326" t="s">
        <v>524</v>
      </c>
      <c r="N15" s="324"/>
      <c r="O15" s="324"/>
      <c r="P15" s="330"/>
      <c r="Q15" s="330"/>
      <c r="R15" s="324"/>
      <c r="S15" s="714">
        <f t="shared" si="0"/>
        <v>0</v>
      </c>
    </row>
    <row r="16" spans="1:19" ht="20.100000000000001" customHeight="1">
      <c r="A16" s="731"/>
      <c r="B16" s="739"/>
      <c r="C16" s="740">
        <v>520000</v>
      </c>
      <c r="D16" s="741" t="s">
        <v>719</v>
      </c>
      <c r="E16" s="742"/>
      <c r="F16" s="743"/>
      <c r="G16" s="740">
        <v>520000</v>
      </c>
      <c r="H16" s="743"/>
      <c r="I16" s="743"/>
      <c r="J16" s="743"/>
      <c r="K16" s="744" t="s">
        <v>722</v>
      </c>
      <c r="M16" s="327" t="s">
        <v>70</v>
      </c>
      <c r="N16" s="329">
        <f>40000+80130</f>
        <v>120130</v>
      </c>
      <c r="O16" s="324"/>
      <c r="P16" s="330"/>
      <c r="Q16" s="330"/>
      <c r="R16" s="325">
        <f>13966700+800000+520000</f>
        <v>15286700</v>
      </c>
      <c r="S16" s="714">
        <f t="shared" si="0"/>
        <v>15406830</v>
      </c>
    </row>
    <row r="17" spans="1:19" ht="20.100000000000001" customHeight="1">
      <c r="A17" s="731"/>
      <c r="B17" s="739" t="s">
        <v>717</v>
      </c>
      <c r="C17" s="745">
        <v>40000</v>
      </c>
      <c r="D17" s="731" t="s">
        <v>86</v>
      </c>
      <c r="E17" s="742"/>
      <c r="F17" s="742"/>
      <c r="G17" s="742"/>
      <c r="H17" s="743">
        <v>40000</v>
      </c>
      <c r="I17" s="742"/>
      <c r="J17" s="742"/>
      <c r="K17" s="744" t="s">
        <v>1013</v>
      </c>
      <c r="M17" s="327" t="s">
        <v>18</v>
      </c>
      <c r="N17" s="330">
        <v>254514.39</v>
      </c>
      <c r="O17" s="324"/>
      <c r="P17" s="330"/>
      <c r="Q17" s="330"/>
      <c r="R17" s="324"/>
      <c r="S17" s="714">
        <f t="shared" si="0"/>
        <v>254514.39</v>
      </c>
    </row>
    <row r="18" spans="1:19" ht="20.100000000000001" customHeight="1">
      <c r="A18" s="728"/>
      <c r="B18" s="746" t="s">
        <v>717</v>
      </c>
      <c r="C18" s="747">
        <v>80130</v>
      </c>
      <c r="D18" s="728" t="s">
        <v>680</v>
      </c>
      <c r="E18" s="748"/>
      <c r="F18" s="748"/>
      <c r="G18" s="747">
        <v>80130</v>
      </c>
      <c r="H18" s="749"/>
      <c r="I18" s="748"/>
      <c r="J18" s="748"/>
      <c r="K18" s="391" t="s">
        <v>1013</v>
      </c>
      <c r="M18" s="327" t="s">
        <v>552</v>
      </c>
      <c r="N18" s="323">
        <v>69396.009999999995</v>
      </c>
      <c r="O18" s="324"/>
      <c r="P18" s="330">
        <v>73120.399999999994</v>
      </c>
      <c r="Q18" s="330"/>
      <c r="R18" s="324"/>
      <c r="S18" s="714">
        <f t="shared" si="0"/>
        <v>142516.40999999997</v>
      </c>
    </row>
    <row r="19" spans="1:19" ht="20.100000000000001" customHeight="1">
      <c r="A19" s="389" t="s">
        <v>18</v>
      </c>
      <c r="B19" s="703" t="s">
        <v>717</v>
      </c>
      <c r="C19" s="750">
        <v>254514.39</v>
      </c>
      <c r="D19" s="389" t="s">
        <v>680</v>
      </c>
      <c r="E19" s="771">
        <v>254514.39</v>
      </c>
      <c r="F19" s="772"/>
      <c r="G19" s="770"/>
      <c r="H19" s="772"/>
      <c r="I19" s="772"/>
      <c r="J19" s="772"/>
      <c r="K19" s="773" t="s">
        <v>932</v>
      </c>
      <c r="M19" s="327" t="s">
        <v>169</v>
      </c>
      <c r="N19" s="324"/>
      <c r="O19" s="324"/>
      <c r="P19" s="330"/>
      <c r="Q19" s="330"/>
      <c r="R19" s="324"/>
      <c r="S19" s="714">
        <f t="shared" si="0"/>
        <v>0</v>
      </c>
    </row>
    <row r="20" spans="1:19" ht="20.100000000000001" customHeight="1">
      <c r="A20" s="731" t="s">
        <v>552</v>
      </c>
      <c r="B20" s="751" t="s">
        <v>676</v>
      </c>
      <c r="C20" s="752">
        <v>73120.399999999994</v>
      </c>
      <c r="D20" s="753" t="s">
        <v>724</v>
      </c>
      <c r="E20" s="702">
        <v>73120.399999999994</v>
      </c>
      <c r="F20" s="774"/>
      <c r="G20" s="705"/>
      <c r="H20" s="774"/>
      <c r="I20" s="774"/>
      <c r="J20" s="774"/>
      <c r="K20" s="704" t="s">
        <v>932</v>
      </c>
      <c r="M20" s="331" t="s">
        <v>617</v>
      </c>
      <c r="N20" s="332">
        <f t="shared" ref="N20:S20" si="1">SUM(N9:N19)</f>
        <v>973593.95000000007</v>
      </c>
      <c r="O20" s="333">
        <f t="shared" si="1"/>
        <v>8000</v>
      </c>
      <c r="P20" s="332">
        <f t="shared" si="1"/>
        <v>129373.48</v>
      </c>
      <c r="Q20" s="333">
        <f t="shared" si="1"/>
        <v>43500</v>
      </c>
      <c r="R20" s="711">
        <f t="shared" si="1"/>
        <v>19331000</v>
      </c>
      <c r="S20" s="712">
        <f t="shared" si="1"/>
        <v>20485467.43</v>
      </c>
    </row>
    <row r="21" spans="1:19" ht="20.100000000000001" customHeight="1">
      <c r="A21" s="728"/>
      <c r="B21" s="751" t="s">
        <v>717</v>
      </c>
      <c r="C21" s="752">
        <v>69396.009999999995</v>
      </c>
      <c r="D21" s="754" t="s">
        <v>727</v>
      </c>
      <c r="E21" s="776">
        <v>69396.009999999995</v>
      </c>
      <c r="F21" s="700"/>
      <c r="G21" s="700"/>
      <c r="H21" s="700"/>
      <c r="I21" s="700"/>
      <c r="J21" s="700"/>
      <c r="K21" s="704" t="s">
        <v>932</v>
      </c>
    </row>
    <row r="22" spans="1:19" ht="25.5" customHeight="1">
      <c r="A22" s="755"/>
      <c r="B22" s="755"/>
      <c r="C22" s="756">
        <f>SUM(C5:C21)</f>
        <v>23765354.970000003</v>
      </c>
      <c r="D22" s="756"/>
      <c r="E22" s="775">
        <f t="shared" ref="E22:J22" si="2">SUM(E5:E21)</f>
        <v>4005413.1599999997</v>
      </c>
      <c r="F22" s="756">
        <f t="shared" si="2"/>
        <v>0</v>
      </c>
      <c r="G22" s="756">
        <f t="shared" si="2"/>
        <v>19627188.73</v>
      </c>
      <c r="H22" s="756">
        <f t="shared" si="2"/>
        <v>40000</v>
      </c>
      <c r="I22" s="756">
        <f t="shared" si="2"/>
        <v>92753.08</v>
      </c>
      <c r="J22" s="756">
        <f t="shared" si="2"/>
        <v>0</v>
      </c>
      <c r="K22" s="756"/>
    </row>
    <row r="23" spans="1:19" ht="25.5" customHeight="1">
      <c r="A23" s="715"/>
      <c r="B23" s="715"/>
      <c r="C23" s="716"/>
      <c r="D23" s="716"/>
      <c r="E23" s="716"/>
      <c r="F23" s="716"/>
      <c r="G23" s="716"/>
      <c r="H23" s="716"/>
      <c r="I23" s="716"/>
      <c r="J23" s="716"/>
      <c r="K23" s="716"/>
    </row>
    <row r="24" spans="1:19" ht="23.25">
      <c r="C24" s="757" t="s">
        <v>1015</v>
      </c>
    </row>
    <row r="25" spans="1:19" ht="23.25">
      <c r="C25" s="759" t="s">
        <v>1044</v>
      </c>
      <c r="D25" s="950">
        <v>3279887.54</v>
      </c>
      <c r="E25" s="951" t="s">
        <v>1035</v>
      </c>
      <c r="F25" s="952">
        <v>3279887.54</v>
      </c>
    </row>
    <row r="26" spans="1:19" ht="23.25">
      <c r="B26" s="759"/>
      <c r="C26" s="759" t="s">
        <v>726</v>
      </c>
      <c r="D26" s="760">
        <v>19331000</v>
      </c>
      <c r="E26" s="915" t="s">
        <v>1030</v>
      </c>
      <c r="F26" s="916">
        <v>15286700</v>
      </c>
      <c r="G26" s="915" t="s">
        <v>1029</v>
      </c>
      <c r="H26" s="918">
        <v>4044300</v>
      </c>
      <c r="I26" s="912"/>
      <c r="J26" s="912"/>
    </row>
    <row r="27" spans="1:19" ht="23.25">
      <c r="B27" s="759"/>
      <c r="C27" s="759" t="s">
        <v>676</v>
      </c>
      <c r="D27" s="761">
        <f>'เงินเหลือปี2558-59'!D15+'เงินเหลือปี2558-59'!E15</f>
        <v>172873.47999999998</v>
      </c>
      <c r="E27" s="913" t="s">
        <v>1034</v>
      </c>
      <c r="F27" s="914">
        <v>15000</v>
      </c>
      <c r="G27" s="913" t="s">
        <v>1032</v>
      </c>
      <c r="H27" s="920">
        <v>84753.08</v>
      </c>
      <c r="I27" s="913" t="s">
        <v>1033</v>
      </c>
      <c r="J27" s="919">
        <v>73120.399999999994</v>
      </c>
    </row>
    <row r="28" spans="1:19" ht="23.25">
      <c r="B28" s="759"/>
      <c r="C28" s="759" t="s">
        <v>717</v>
      </c>
      <c r="D28" s="761">
        <f>'เงินเหลือปี2558-59'!B15+'เงินเหลือปี2558-59'!C15</f>
        <v>981593.95000000007</v>
      </c>
      <c r="E28" s="913" t="s">
        <v>1034</v>
      </c>
      <c r="F28" s="917">
        <v>104084.82</v>
      </c>
      <c r="G28" s="913" t="s">
        <v>1035</v>
      </c>
      <c r="H28" s="918">
        <v>209410</v>
      </c>
      <c r="I28" s="913" t="s">
        <v>1036</v>
      </c>
      <c r="J28" s="921">
        <v>216058.73</v>
      </c>
    </row>
    <row r="29" spans="1:19" ht="23.25">
      <c r="B29" s="759"/>
      <c r="C29" s="762"/>
      <c r="D29" s="763"/>
      <c r="E29" s="913" t="s">
        <v>1037</v>
      </c>
      <c r="F29" s="917">
        <v>254514.39</v>
      </c>
      <c r="G29" s="913" t="s">
        <v>1033</v>
      </c>
      <c r="H29" s="922">
        <v>69396.009999999995</v>
      </c>
      <c r="I29" s="913" t="s">
        <v>1030</v>
      </c>
      <c r="J29" s="914">
        <v>120130</v>
      </c>
    </row>
    <row r="30" spans="1:19" ht="23.25">
      <c r="C30" s="762" t="s">
        <v>617</v>
      </c>
      <c r="D30" s="763">
        <f>D28+D27+D26+D25</f>
        <v>23765354.969999999</v>
      </c>
    </row>
  </sheetData>
  <mergeCells count="12">
    <mergeCell ref="A2:A4"/>
    <mergeCell ref="D2:D4"/>
    <mergeCell ref="E2:J2"/>
    <mergeCell ref="E3:E4"/>
    <mergeCell ref="F3:H3"/>
    <mergeCell ref="I3:I4"/>
    <mergeCell ref="J3:J4"/>
    <mergeCell ref="N6:O6"/>
    <mergeCell ref="P6:Q6"/>
    <mergeCell ref="B2:B4"/>
    <mergeCell ref="C2:C4"/>
    <mergeCell ref="K2:K4"/>
  </mergeCells>
  <pageMargins left="0.43307086614173229" right="0.23622047244094491" top="0.23622047244094491" bottom="0.23622047244094491" header="0.11811023622047245" footer="0.31496062992125984"/>
  <pageSetup scale="8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56"/>
  <sheetViews>
    <sheetView topLeftCell="A34" workbookViewId="0">
      <selection activeCell="F60" sqref="F60"/>
    </sheetView>
  </sheetViews>
  <sheetFormatPr defaultRowHeight="15"/>
  <cols>
    <col min="1" max="1" width="6.625" style="89" customWidth="1"/>
    <col min="2" max="2" width="14" style="89" customWidth="1"/>
    <col min="3" max="3" width="6.625" style="89" customWidth="1"/>
    <col min="4" max="4" width="7.375" style="89" customWidth="1"/>
    <col min="5" max="5" width="6.625" style="89" customWidth="1"/>
    <col min="6" max="6" width="36.125" style="89" customWidth="1"/>
    <col min="7" max="7" width="8.75" style="89" customWidth="1"/>
    <col min="8" max="8" width="9.375" style="89" customWidth="1"/>
    <col min="9" max="11" width="9.625" style="89" customWidth="1"/>
    <col min="12" max="12" width="8.125" style="89" customWidth="1"/>
    <col min="13" max="13" width="6.625" style="89" customWidth="1"/>
    <col min="14" max="14" width="7.75" style="89" customWidth="1"/>
    <col min="15" max="16384" width="9" style="89"/>
  </cols>
  <sheetData>
    <row r="1" spans="1:14" ht="18.75">
      <c r="A1" s="1056" t="s">
        <v>91</v>
      </c>
      <c r="B1" s="1057"/>
      <c r="C1" s="1057"/>
      <c r="D1" s="1057"/>
      <c r="E1" s="1057"/>
      <c r="F1" s="1057"/>
      <c r="G1" s="1057"/>
      <c r="H1" s="1057"/>
      <c r="I1" s="1057"/>
      <c r="J1" s="1057"/>
      <c r="K1" s="1057"/>
      <c r="L1" s="1057"/>
      <c r="M1" s="1057"/>
      <c r="N1" s="1057"/>
    </row>
    <row r="2" spans="1:14" ht="18.75">
      <c r="A2" s="1058" t="s">
        <v>92</v>
      </c>
      <c r="B2" s="1059"/>
      <c r="C2" s="1059"/>
      <c r="D2" s="1059"/>
      <c r="E2" s="1059"/>
      <c r="F2" s="1059"/>
      <c r="G2" s="1059"/>
      <c r="H2" s="1059"/>
      <c r="I2" s="1059"/>
      <c r="J2" s="1059"/>
      <c r="K2" s="1059"/>
      <c r="L2" s="1059"/>
      <c r="M2" s="1059"/>
      <c r="N2" s="1059"/>
    </row>
    <row r="3" spans="1:14" ht="18.75">
      <c r="A3" s="816" t="s">
        <v>93</v>
      </c>
      <c r="B3" s="816" t="s">
        <v>93</v>
      </c>
      <c r="C3" s="1060" t="s">
        <v>4</v>
      </c>
      <c r="D3" s="1060" t="s">
        <v>5</v>
      </c>
      <c r="E3" s="816" t="s">
        <v>94</v>
      </c>
      <c r="F3" s="1060" t="s">
        <v>7</v>
      </c>
      <c r="G3" s="817"/>
      <c r="H3" s="1063" t="s">
        <v>95</v>
      </c>
      <c r="I3" s="1064"/>
      <c r="J3" s="1064"/>
      <c r="K3" s="1064"/>
      <c r="L3" s="1064"/>
      <c r="M3" s="1065"/>
      <c r="N3" s="818" t="s">
        <v>96</v>
      </c>
    </row>
    <row r="4" spans="1:14" ht="18.75" customHeight="1">
      <c r="A4" s="819" t="s">
        <v>97</v>
      </c>
      <c r="B4" s="819" t="s">
        <v>97</v>
      </c>
      <c r="C4" s="1061"/>
      <c r="D4" s="1061"/>
      <c r="E4" s="819" t="s">
        <v>98</v>
      </c>
      <c r="F4" s="1061"/>
      <c r="G4" s="819" t="s">
        <v>620</v>
      </c>
      <c r="H4" s="1061" t="s">
        <v>10</v>
      </c>
      <c r="I4" s="1069" t="s">
        <v>99</v>
      </c>
      <c r="J4" s="1070"/>
      <c r="K4" s="1070"/>
      <c r="L4" s="820" t="s">
        <v>100</v>
      </c>
      <c r="M4" s="821" t="s">
        <v>101</v>
      </c>
      <c r="N4" s="822" t="s">
        <v>102</v>
      </c>
    </row>
    <row r="5" spans="1:14" ht="18.75">
      <c r="A5" s="819"/>
      <c r="B5" s="819" t="s">
        <v>103</v>
      </c>
      <c r="C5" s="1061"/>
      <c r="D5" s="1061"/>
      <c r="E5" s="819" t="s">
        <v>104</v>
      </c>
      <c r="F5" s="1061"/>
      <c r="G5" s="819"/>
      <c r="H5" s="1068"/>
      <c r="I5" s="823" t="s">
        <v>105</v>
      </c>
      <c r="J5" s="823" t="s">
        <v>105</v>
      </c>
      <c r="K5" s="824" t="s">
        <v>105</v>
      </c>
      <c r="L5" s="825" t="s">
        <v>106</v>
      </c>
      <c r="M5" s="826" t="s">
        <v>106</v>
      </c>
      <c r="N5" s="822" t="s">
        <v>96</v>
      </c>
    </row>
    <row r="6" spans="1:14" ht="18.75">
      <c r="A6" s="827"/>
      <c r="B6" s="827"/>
      <c r="C6" s="1062"/>
      <c r="D6" s="1062"/>
      <c r="E6" s="827" t="s">
        <v>107</v>
      </c>
      <c r="F6" s="1061"/>
      <c r="G6" s="819"/>
      <c r="H6" s="1068"/>
      <c r="I6" s="828" t="s">
        <v>108</v>
      </c>
      <c r="J6" s="829" t="s">
        <v>109</v>
      </c>
      <c r="K6" s="830" t="s">
        <v>110</v>
      </c>
      <c r="L6" s="825" t="s">
        <v>111</v>
      </c>
      <c r="M6" s="826" t="s">
        <v>111</v>
      </c>
      <c r="N6" s="822" t="s">
        <v>112</v>
      </c>
    </row>
    <row r="7" spans="1:14" ht="18.75">
      <c r="A7" s="831" t="s">
        <v>113</v>
      </c>
      <c r="B7" s="832" t="s">
        <v>113</v>
      </c>
      <c r="C7" s="833">
        <v>10792</v>
      </c>
      <c r="D7" s="833" t="s">
        <v>22</v>
      </c>
      <c r="E7" s="833">
        <v>2555</v>
      </c>
      <c r="F7" s="834" t="s">
        <v>1021</v>
      </c>
      <c r="G7" s="835">
        <v>4044300</v>
      </c>
      <c r="H7" s="835">
        <v>4044300</v>
      </c>
      <c r="I7" s="831"/>
      <c r="J7" s="831"/>
      <c r="K7" s="831"/>
      <c r="L7" s="831"/>
      <c r="M7" s="831"/>
      <c r="N7" s="836"/>
    </row>
    <row r="8" spans="1:14" ht="18.75">
      <c r="A8" s="837" t="s">
        <v>114</v>
      </c>
      <c r="B8" s="837" t="s">
        <v>113</v>
      </c>
      <c r="C8" s="837">
        <v>10792</v>
      </c>
      <c r="D8" s="837" t="s">
        <v>22</v>
      </c>
      <c r="E8" s="837">
        <v>2560</v>
      </c>
      <c r="F8" s="838" t="s">
        <v>115</v>
      </c>
      <c r="G8" s="840">
        <v>50000</v>
      </c>
      <c r="H8" s="837"/>
      <c r="I8" s="841">
        <f>G8</f>
        <v>50000</v>
      </c>
      <c r="J8" s="837"/>
      <c r="K8" s="839"/>
      <c r="L8" s="839"/>
      <c r="M8" s="839"/>
      <c r="N8" s="837"/>
    </row>
    <row r="9" spans="1:14" ht="16.5" customHeight="1">
      <c r="A9" s="837" t="s">
        <v>114</v>
      </c>
      <c r="B9" s="837" t="s">
        <v>113</v>
      </c>
      <c r="C9" s="837">
        <v>10792</v>
      </c>
      <c r="D9" s="839" t="s">
        <v>20</v>
      </c>
      <c r="E9" s="839">
        <v>2560</v>
      </c>
      <c r="F9" s="91" t="s">
        <v>116</v>
      </c>
      <c r="G9" s="842">
        <v>19696.57</v>
      </c>
      <c r="H9" s="842">
        <v>19696.57</v>
      </c>
      <c r="I9" s="837"/>
      <c r="J9" s="837"/>
      <c r="K9" s="837"/>
      <c r="L9" s="837"/>
      <c r="M9" s="837"/>
      <c r="N9" s="843">
        <v>11303</v>
      </c>
    </row>
    <row r="10" spans="1:14" ht="21">
      <c r="A10" s="837" t="s">
        <v>114</v>
      </c>
      <c r="B10" s="837" t="s">
        <v>117</v>
      </c>
      <c r="C10" s="837">
        <v>10792</v>
      </c>
      <c r="D10" s="844" t="s">
        <v>22</v>
      </c>
      <c r="E10" s="844">
        <v>2560</v>
      </c>
      <c r="F10" s="91" t="s">
        <v>118</v>
      </c>
      <c r="G10" s="845">
        <v>10000</v>
      </c>
      <c r="H10" s="845">
        <v>10000</v>
      </c>
      <c r="I10" s="837"/>
      <c r="J10" s="837"/>
      <c r="K10" s="837"/>
      <c r="L10" s="837"/>
      <c r="M10" s="837"/>
      <c r="N10" s="837"/>
    </row>
    <row r="11" spans="1:14" ht="18.75">
      <c r="A11" s="837" t="s">
        <v>113</v>
      </c>
      <c r="B11" s="837" t="s">
        <v>117</v>
      </c>
      <c r="C11" s="846">
        <v>10792</v>
      </c>
      <c r="D11" s="846" t="s">
        <v>22</v>
      </c>
      <c r="E11" s="846">
        <v>2560</v>
      </c>
      <c r="F11" s="847" t="s">
        <v>119</v>
      </c>
      <c r="G11" s="848">
        <v>21000</v>
      </c>
      <c r="H11" s="848">
        <v>21000</v>
      </c>
      <c r="I11" s="846"/>
      <c r="J11" s="837"/>
      <c r="K11" s="837"/>
      <c r="L11" s="837"/>
      <c r="M11" s="837"/>
      <c r="N11" s="837"/>
    </row>
    <row r="12" spans="1:14" ht="18.75">
      <c r="A12" s="837" t="s">
        <v>114</v>
      </c>
      <c r="B12" s="849" t="s">
        <v>120</v>
      </c>
      <c r="C12" s="837">
        <v>10792</v>
      </c>
      <c r="D12" s="837" t="s">
        <v>22</v>
      </c>
      <c r="E12" s="837">
        <v>2560</v>
      </c>
      <c r="F12" s="838" t="s">
        <v>121</v>
      </c>
      <c r="G12" s="850">
        <v>100000</v>
      </c>
      <c r="H12" s="840">
        <v>100000</v>
      </c>
      <c r="I12" s="837"/>
      <c r="J12" s="837"/>
      <c r="K12" s="837"/>
      <c r="L12" s="837"/>
      <c r="M12" s="837"/>
      <c r="N12" s="837"/>
    </row>
    <row r="13" spans="1:14" ht="18.75">
      <c r="A13" s="837" t="s">
        <v>114</v>
      </c>
      <c r="B13" s="837" t="s">
        <v>122</v>
      </c>
      <c r="C13" s="837">
        <v>10792</v>
      </c>
      <c r="D13" s="837" t="s">
        <v>22</v>
      </c>
      <c r="E13" s="837">
        <v>2560</v>
      </c>
      <c r="F13" s="838" t="s">
        <v>123</v>
      </c>
      <c r="G13" s="840">
        <v>33500</v>
      </c>
      <c r="H13" s="840">
        <v>33500</v>
      </c>
      <c r="I13" s="837"/>
      <c r="J13" s="837"/>
      <c r="K13" s="837"/>
      <c r="L13" s="837"/>
      <c r="M13" s="837"/>
      <c r="N13" s="851"/>
    </row>
    <row r="14" spans="1:14" ht="18.75">
      <c r="A14" s="837" t="s">
        <v>114</v>
      </c>
      <c r="B14" s="837" t="s">
        <v>124</v>
      </c>
      <c r="C14" s="837">
        <v>10792</v>
      </c>
      <c r="D14" s="837" t="s">
        <v>22</v>
      </c>
      <c r="E14" s="837">
        <v>2560</v>
      </c>
      <c r="F14" s="838" t="s">
        <v>125</v>
      </c>
      <c r="G14" s="840">
        <v>50000</v>
      </c>
      <c r="H14" s="840">
        <v>50000</v>
      </c>
      <c r="I14" s="837"/>
      <c r="J14" s="837"/>
      <c r="K14" s="837"/>
      <c r="L14" s="837"/>
      <c r="M14" s="837"/>
      <c r="N14" s="837"/>
    </row>
    <row r="15" spans="1:14" ht="18.75">
      <c r="A15" s="837" t="s">
        <v>113</v>
      </c>
      <c r="B15" s="837" t="s">
        <v>126</v>
      </c>
      <c r="C15" s="837">
        <v>10792</v>
      </c>
      <c r="D15" s="837" t="s">
        <v>22</v>
      </c>
      <c r="E15" s="837">
        <v>2560</v>
      </c>
      <c r="F15" s="838" t="s">
        <v>125</v>
      </c>
      <c r="G15" s="840">
        <v>50000</v>
      </c>
      <c r="H15" s="840">
        <v>50000</v>
      </c>
      <c r="I15" s="837"/>
      <c r="J15" s="837"/>
      <c r="K15" s="837"/>
      <c r="L15" s="837"/>
      <c r="M15" s="837"/>
      <c r="N15" s="837"/>
    </row>
    <row r="16" spans="1:14" ht="18.75">
      <c r="A16" s="837" t="s">
        <v>114</v>
      </c>
      <c r="B16" s="837" t="s">
        <v>127</v>
      </c>
      <c r="C16" s="837">
        <v>10792</v>
      </c>
      <c r="D16" s="837" t="s">
        <v>22</v>
      </c>
      <c r="E16" s="837">
        <v>2560</v>
      </c>
      <c r="F16" s="838" t="s">
        <v>125</v>
      </c>
      <c r="G16" s="840">
        <v>50000</v>
      </c>
      <c r="H16" s="837"/>
      <c r="I16" s="840">
        <v>50000</v>
      </c>
      <c r="J16" s="837"/>
      <c r="K16" s="837"/>
      <c r="L16" s="837"/>
      <c r="M16" s="837"/>
      <c r="N16" s="837"/>
    </row>
    <row r="17" spans="1:14" ht="18.75">
      <c r="A17" s="837" t="s">
        <v>114</v>
      </c>
      <c r="B17" s="849" t="s">
        <v>128</v>
      </c>
      <c r="C17" s="837">
        <v>10792</v>
      </c>
      <c r="D17" s="837" t="s">
        <v>22</v>
      </c>
      <c r="E17" s="837">
        <v>2560</v>
      </c>
      <c r="F17" s="838" t="s">
        <v>129</v>
      </c>
      <c r="G17" s="840">
        <v>50000</v>
      </c>
      <c r="H17" s="840">
        <v>50000</v>
      </c>
      <c r="I17" s="837"/>
      <c r="J17" s="837"/>
      <c r="K17" s="837"/>
      <c r="L17" s="837"/>
      <c r="M17" s="837"/>
      <c r="N17" s="837"/>
    </row>
    <row r="18" spans="1:14" ht="18.75">
      <c r="A18" s="837" t="s">
        <v>113</v>
      </c>
      <c r="B18" s="837" t="s">
        <v>130</v>
      </c>
      <c r="C18" s="837">
        <v>10792</v>
      </c>
      <c r="D18" s="837" t="s">
        <v>22</v>
      </c>
      <c r="E18" s="837">
        <v>2560</v>
      </c>
      <c r="F18" s="838" t="s">
        <v>125</v>
      </c>
      <c r="G18" s="840">
        <v>37500</v>
      </c>
      <c r="H18" s="840">
        <v>37500</v>
      </c>
      <c r="I18" s="837"/>
      <c r="J18" s="837"/>
      <c r="K18" s="837"/>
      <c r="L18" s="837"/>
      <c r="M18" s="837"/>
      <c r="N18" s="837"/>
    </row>
    <row r="19" spans="1:14" ht="18.75">
      <c r="A19" s="837" t="s">
        <v>114</v>
      </c>
      <c r="B19" s="837" t="s">
        <v>130</v>
      </c>
      <c r="C19" s="837">
        <v>10792</v>
      </c>
      <c r="D19" s="837" t="s">
        <v>22</v>
      </c>
      <c r="E19" s="837">
        <v>2560</v>
      </c>
      <c r="F19" s="838" t="s">
        <v>131</v>
      </c>
      <c r="G19" s="840">
        <v>15000</v>
      </c>
      <c r="H19" s="840">
        <v>15000</v>
      </c>
      <c r="I19" s="837"/>
      <c r="J19" s="837"/>
      <c r="K19" s="837"/>
      <c r="L19" s="837"/>
      <c r="M19" s="837"/>
      <c r="N19" s="837"/>
    </row>
    <row r="20" spans="1:14" ht="18.75">
      <c r="A20" s="837" t="s">
        <v>113</v>
      </c>
      <c r="B20" s="849" t="s">
        <v>132</v>
      </c>
      <c r="C20" s="837">
        <v>10792</v>
      </c>
      <c r="D20" s="837" t="s">
        <v>22</v>
      </c>
      <c r="E20" s="837">
        <v>2560</v>
      </c>
      <c r="F20" s="838" t="s">
        <v>123</v>
      </c>
      <c r="G20" s="840">
        <v>98000</v>
      </c>
      <c r="H20" s="840">
        <v>98000</v>
      </c>
      <c r="I20" s="837"/>
      <c r="J20" s="837"/>
      <c r="K20" s="837"/>
      <c r="L20" s="837"/>
      <c r="M20" s="837"/>
      <c r="N20" s="837"/>
    </row>
    <row r="21" spans="1:14" ht="18.75">
      <c r="A21" s="837" t="s">
        <v>114</v>
      </c>
      <c r="B21" s="849" t="s">
        <v>132</v>
      </c>
      <c r="C21" s="837">
        <v>10792</v>
      </c>
      <c r="D21" s="837" t="s">
        <v>22</v>
      </c>
      <c r="E21" s="837">
        <v>2560</v>
      </c>
      <c r="F21" s="838" t="s">
        <v>133</v>
      </c>
      <c r="G21" s="840">
        <v>20000</v>
      </c>
      <c r="H21" s="840">
        <v>20000</v>
      </c>
      <c r="I21" s="837"/>
      <c r="J21" s="837"/>
      <c r="K21" s="837"/>
      <c r="L21" s="837"/>
      <c r="M21" s="837"/>
      <c r="N21" s="837"/>
    </row>
    <row r="22" spans="1:14" ht="18.75">
      <c r="A22" s="837" t="s">
        <v>113</v>
      </c>
      <c r="B22" s="849" t="s">
        <v>132</v>
      </c>
      <c r="C22" s="837">
        <v>10792</v>
      </c>
      <c r="D22" s="837" t="s">
        <v>22</v>
      </c>
      <c r="E22" s="837">
        <v>2560</v>
      </c>
      <c r="F22" s="838" t="s">
        <v>134</v>
      </c>
      <c r="G22" s="840">
        <v>32000</v>
      </c>
      <c r="H22" s="840">
        <v>32000</v>
      </c>
      <c r="I22" s="837"/>
      <c r="J22" s="837"/>
      <c r="K22" s="837"/>
      <c r="L22" s="837"/>
      <c r="M22" s="837"/>
      <c r="N22" s="837"/>
    </row>
    <row r="23" spans="1:14" ht="18.75">
      <c r="A23" s="837" t="s">
        <v>114</v>
      </c>
      <c r="B23" s="849" t="s">
        <v>132</v>
      </c>
      <c r="C23" s="837">
        <v>10792</v>
      </c>
      <c r="D23" s="837" t="s">
        <v>22</v>
      </c>
      <c r="E23" s="837">
        <v>2560</v>
      </c>
      <c r="F23" s="838" t="s">
        <v>125</v>
      </c>
      <c r="G23" s="840">
        <v>50000</v>
      </c>
      <c r="H23" s="840">
        <v>50000</v>
      </c>
      <c r="I23" s="837"/>
      <c r="J23" s="837"/>
      <c r="K23" s="837"/>
      <c r="L23" s="837"/>
      <c r="M23" s="837"/>
      <c r="N23" s="837"/>
    </row>
    <row r="24" spans="1:14" ht="18.75">
      <c r="A24" s="837" t="s">
        <v>114</v>
      </c>
      <c r="B24" s="837" t="s">
        <v>135</v>
      </c>
      <c r="C24" s="837">
        <v>10792</v>
      </c>
      <c r="D24" s="837" t="s">
        <v>22</v>
      </c>
      <c r="E24" s="837">
        <v>2560</v>
      </c>
      <c r="F24" s="838" t="s">
        <v>125</v>
      </c>
      <c r="G24" s="840">
        <v>50000</v>
      </c>
      <c r="H24" s="840">
        <v>50000</v>
      </c>
      <c r="I24" s="837"/>
      <c r="J24" s="837"/>
      <c r="K24" s="837"/>
      <c r="L24" s="837"/>
      <c r="M24" s="837"/>
      <c r="N24" s="837"/>
    </row>
    <row r="25" spans="1:14" ht="18.75">
      <c r="A25" s="846" t="s">
        <v>113</v>
      </c>
      <c r="B25" s="854" t="s">
        <v>113</v>
      </c>
      <c r="C25" s="855">
        <v>10792</v>
      </c>
      <c r="D25" s="855" t="s">
        <v>20</v>
      </c>
      <c r="E25" s="855">
        <v>2560</v>
      </c>
      <c r="F25" s="834" t="s">
        <v>1022</v>
      </c>
      <c r="G25" s="856">
        <v>74000</v>
      </c>
      <c r="H25" s="857"/>
      <c r="I25" s="831"/>
      <c r="J25" s="831"/>
      <c r="K25" s="831"/>
      <c r="L25" s="835">
        <v>74000</v>
      </c>
      <c r="M25" s="831"/>
      <c r="N25" s="836"/>
    </row>
    <row r="26" spans="1:14" ht="18.75">
      <c r="A26" s="837" t="s">
        <v>113</v>
      </c>
      <c r="B26" s="858" t="s">
        <v>113</v>
      </c>
      <c r="C26" s="839">
        <v>10792</v>
      </c>
      <c r="D26" s="839" t="s">
        <v>20</v>
      </c>
      <c r="E26" s="837">
        <v>2560</v>
      </c>
      <c r="F26" s="838" t="s">
        <v>1023</v>
      </c>
      <c r="G26" s="840">
        <v>60000</v>
      </c>
      <c r="H26" s="837"/>
      <c r="I26" s="837"/>
      <c r="J26" s="837"/>
      <c r="K26" s="839"/>
      <c r="L26" s="850">
        <v>60000</v>
      </c>
      <c r="M26" s="839"/>
      <c r="N26" s="837"/>
    </row>
    <row r="27" spans="1:14" ht="18.75">
      <c r="A27" s="837" t="s">
        <v>113</v>
      </c>
      <c r="B27" s="858" t="s">
        <v>113</v>
      </c>
      <c r="C27" s="839">
        <v>10792</v>
      </c>
      <c r="D27" s="839" t="s">
        <v>20</v>
      </c>
      <c r="E27" s="837">
        <v>2560</v>
      </c>
      <c r="F27" s="860" t="s">
        <v>138</v>
      </c>
      <c r="G27" s="850">
        <v>180000</v>
      </c>
      <c r="H27" s="837"/>
      <c r="I27" s="837"/>
      <c r="J27" s="837"/>
      <c r="K27" s="840">
        <v>180000</v>
      </c>
      <c r="L27" s="837"/>
      <c r="M27" s="837"/>
      <c r="N27" s="837"/>
    </row>
    <row r="28" spans="1:14" ht="18.75">
      <c r="A28" s="837" t="s">
        <v>113</v>
      </c>
      <c r="B28" s="858" t="s">
        <v>113</v>
      </c>
      <c r="C28" s="839">
        <v>10792</v>
      </c>
      <c r="D28" s="839" t="s">
        <v>20</v>
      </c>
      <c r="E28" s="837">
        <v>2560</v>
      </c>
      <c r="F28" s="838" t="s">
        <v>139</v>
      </c>
      <c r="G28" s="861">
        <v>100000</v>
      </c>
      <c r="H28" s="837"/>
      <c r="I28" s="837"/>
      <c r="J28" s="837"/>
      <c r="K28" s="837"/>
      <c r="L28" s="861">
        <v>100000</v>
      </c>
      <c r="M28" s="837"/>
      <c r="N28" s="837"/>
    </row>
    <row r="29" spans="1:14" ht="18.75">
      <c r="A29" s="837" t="s">
        <v>113</v>
      </c>
      <c r="B29" s="858" t="s">
        <v>113</v>
      </c>
      <c r="C29" s="839">
        <v>10792</v>
      </c>
      <c r="D29" s="839" t="s">
        <v>20</v>
      </c>
      <c r="E29" s="837">
        <v>2560</v>
      </c>
      <c r="F29" s="838" t="s">
        <v>137</v>
      </c>
      <c r="G29" s="862">
        <v>55250</v>
      </c>
      <c r="H29" s="837"/>
      <c r="I29" s="837"/>
      <c r="J29" s="837"/>
      <c r="K29" s="837"/>
      <c r="L29" s="863">
        <v>55250</v>
      </c>
      <c r="M29" s="837"/>
      <c r="N29" s="837"/>
    </row>
    <row r="30" spans="1:14" ht="18.75">
      <c r="A30" s="837" t="s">
        <v>113</v>
      </c>
      <c r="B30" s="858" t="s">
        <v>113</v>
      </c>
      <c r="C30" s="839">
        <v>10792</v>
      </c>
      <c r="D30" s="839" t="s">
        <v>20</v>
      </c>
      <c r="E30" s="837">
        <v>2560</v>
      </c>
      <c r="F30" s="838" t="s">
        <v>140</v>
      </c>
      <c r="G30" s="840">
        <v>7500</v>
      </c>
      <c r="H30" s="851"/>
      <c r="I30" s="837"/>
      <c r="J30" s="837"/>
      <c r="K30" s="837"/>
      <c r="L30" s="850">
        <v>7500</v>
      </c>
      <c r="M30" s="837"/>
      <c r="N30" s="851"/>
    </row>
    <row r="31" spans="1:14" ht="18.75">
      <c r="A31" s="837" t="s">
        <v>113</v>
      </c>
      <c r="B31" s="858" t="s">
        <v>113</v>
      </c>
      <c r="C31" s="839">
        <v>10792</v>
      </c>
      <c r="D31" s="839" t="s">
        <v>20</v>
      </c>
      <c r="E31" s="837">
        <v>2560</v>
      </c>
      <c r="F31" s="838" t="s">
        <v>141</v>
      </c>
      <c r="G31" s="840">
        <v>65000</v>
      </c>
      <c r="H31" s="837"/>
      <c r="I31" s="837"/>
      <c r="J31" s="837"/>
      <c r="K31" s="837"/>
      <c r="L31" s="850">
        <v>65000</v>
      </c>
      <c r="M31" s="837"/>
      <c r="N31" s="837"/>
    </row>
    <row r="32" spans="1:14" ht="18.75">
      <c r="A32" s="837" t="s">
        <v>113</v>
      </c>
      <c r="B32" s="858" t="s">
        <v>113</v>
      </c>
      <c r="C32" s="839">
        <v>10792</v>
      </c>
      <c r="D32" s="839" t="s">
        <v>20</v>
      </c>
      <c r="E32" s="837">
        <v>2560</v>
      </c>
      <c r="F32" s="838" t="s">
        <v>142</v>
      </c>
      <c r="G32" s="850">
        <v>135000</v>
      </c>
      <c r="H32" s="837"/>
      <c r="I32" s="837"/>
      <c r="J32" s="837"/>
      <c r="K32" s="837"/>
      <c r="L32" s="850">
        <v>135000</v>
      </c>
      <c r="M32" s="837"/>
      <c r="N32" s="837"/>
    </row>
    <row r="33" spans="1:14" ht="18.75">
      <c r="A33" s="837" t="s">
        <v>113</v>
      </c>
      <c r="B33" s="858" t="s">
        <v>113</v>
      </c>
      <c r="C33" s="839">
        <v>10792</v>
      </c>
      <c r="D33" s="839" t="s">
        <v>20</v>
      </c>
      <c r="E33" s="837">
        <v>2560</v>
      </c>
      <c r="F33" s="838" t="s">
        <v>143</v>
      </c>
      <c r="G33" s="840">
        <v>85000</v>
      </c>
      <c r="H33" s="837"/>
      <c r="I33" s="837"/>
      <c r="J33" s="837"/>
      <c r="K33" s="837"/>
      <c r="L33" s="850">
        <v>85000</v>
      </c>
      <c r="M33" s="837"/>
      <c r="N33" s="837"/>
    </row>
    <row r="34" spans="1:14" ht="18.75">
      <c r="A34" s="1056" t="s">
        <v>91</v>
      </c>
      <c r="B34" s="1057"/>
      <c r="C34" s="1057"/>
      <c r="D34" s="1057"/>
      <c r="E34" s="1057"/>
      <c r="F34" s="1057"/>
      <c r="G34" s="1057"/>
      <c r="H34" s="1057"/>
      <c r="I34" s="1057"/>
      <c r="J34" s="1057"/>
      <c r="K34" s="1057"/>
      <c r="L34" s="1057"/>
      <c r="M34" s="1057"/>
      <c r="N34" s="1057"/>
    </row>
    <row r="35" spans="1:14" ht="18.75">
      <c r="A35" s="1058" t="s">
        <v>92</v>
      </c>
      <c r="B35" s="1059"/>
      <c r="C35" s="1059"/>
      <c r="D35" s="1059"/>
      <c r="E35" s="1059"/>
      <c r="F35" s="1059"/>
      <c r="G35" s="1059"/>
      <c r="H35" s="1059"/>
      <c r="I35" s="1059"/>
      <c r="J35" s="1059"/>
      <c r="K35" s="1059"/>
      <c r="L35" s="1059"/>
      <c r="M35" s="1059"/>
      <c r="N35" s="1059"/>
    </row>
    <row r="36" spans="1:14" ht="18.75">
      <c r="A36" s="816" t="s">
        <v>93</v>
      </c>
      <c r="B36" s="816" t="s">
        <v>93</v>
      </c>
      <c r="C36" s="1060" t="s">
        <v>4</v>
      </c>
      <c r="D36" s="1060" t="s">
        <v>5</v>
      </c>
      <c r="E36" s="816" t="s">
        <v>94</v>
      </c>
      <c r="F36" s="1060" t="s">
        <v>7</v>
      </c>
      <c r="G36" s="817"/>
      <c r="H36" s="1063" t="s">
        <v>95</v>
      </c>
      <c r="I36" s="1064"/>
      <c r="J36" s="1064"/>
      <c r="K36" s="1064"/>
      <c r="L36" s="1064"/>
      <c r="M36" s="1065"/>
      <c r="N36" s="1066" t="s">
        <v>136</v>
      </c>
    </row>
    <row r="37" spans="1:14" ht="18.75">
      <c r="A37" s="819" t="s">
        <v>97</v>
      </c>
      <c r="B37" s="819" t="s">
        <v>97</v>
      </c>
      <c r="C37" s="1061"/>
      <c r="D37" s="1061"/>
      <c r="E37" s="819" t="s">
        <v>98</v>
      </c>
      <c r="F37" s="1061"/>
      <c r="G37" s="819"/>
      <c r="H37" s="1061" t="s">
        <v>10</v>
      </c>
      <c r="I37" s="1069" t="s">
        <v>99</v>
      </c>
      <c r="J37" s="1070"/>
      <c r="K37" s="1070"/>
      <c r="L37" s="820" t="s">
        <v>100</v>
      </c>
      <c r="M37" s="821" t="s">
        <v>101</v>
      </c>
      <c r="N37" s="1067"/>
    </row>
    <row r="38" spans="1:14" ht="18.75">
      <c r="A38" s="819"/>
      <c r="B38" s="819" t="s">
        <v>103</v>
      </c>
      <c r="C38" s="1061"/>
      <c r="D38" s="1061"/>
      <c r="E38" s="819" t="s">
        <v>104</v>
      </c>
      <c r="F38" s="1061"/>
      <c r="G38" s="819"/>
      <c r="H38" s="1068"/>
      <c r="I38" s="824" t="s">
        <v>105</v>
      </c>
      <c r="J38" s="824" t="s">
        <v>105</v>
      </c>
      <c r="K38" s="824" t="s">
        <v>105</v>
      </c>
      <c r="L38" s="825" t="s">
        <v>106</v>
      </c>
      <c r="M38" s="826" t="s">
        <v>106</v>
      </c>
      <c r="N38" s="1067"/>
    </row>
    <row r="39" spans="1:14" ht="18.75">
      <c r="A39" s="827"/>
      <c r="B39" s="827"/>
      <c r="C39" s="1062"/>
      <c r="D39" s="1062"/>
      <c r="E39" s="827" t="s">
        <v>107</v>
      </c>
      <c r="F39" s="1061"/>
      <c r="G39" s="819"/>
      <c r="H39" s="1068"/>
      <c r="I39" s="852" t="s">
        <v>108</v>
      </c>
      <c r="J39" s="853" t="s">
        <v>109</v>
      </c>
      <c r="K39" s="830" t="s">
        <v>110</v>
      </c>
      <c r="L39" s="825" t="s">
        <v>111</v>
      </c>
      <c r="M39" s="826" t="s">
        <v>111</v>
      </c>
      <c r="N39" s="1067"/>
    </row>
    <row r="40" spans="1:14" ht="18.75">
      <c r="A40" s="837" t="s">
        <v>113</v>
      </c>
      <c r="B40" s="858" t="s">
        <v>113</v>
      </c>
      <c r="C40" s="839">
        <v>10792</v>
      </c>
      <c r="D40" s="839" t="s">
        <v>20</v>
      </c>
      <c r="E40" s="837">
        <v>2560</v>
      </c>
      <c r="F40" s="838" t="s">
        <v>144</v>
      </c>
      <c r="G40" s="840">
        <v>60000</v>
      </c>
      <c r="H40" s="837"/>
      <c r="I40" s="837"/>
      <c r="J40" s="837"/>
      <c r="K40" s="837"/>
      <c r="L40" s="850">
        <v>60000</v>
      </c>
      <c r="M40" s="837"/>
      <c r="N40" s="837"/>
    </row>
    <row r="41" spans="1:14" ht="18.75">
      <c r="A41" s="837" t="s">
        <v>113</v>
      </c>
      <c r="B41" s="858" t="s">
        <v>113</v>
      </c>
      <c r="C41" s="839">
        <v>10792</v>
      </c>
      <c r="D41" s="839" t="s">
        <v>20</v>
      </c>
      <c r="E41" s="837">
        <v>2560</v>
      </c>
      <c r="F41" s="838" t="s">
        <v>145</v>
      </c>
      <c r="G41" s="850">
        <v>230000</v>
      </c>
      <c r="H41" s="837"/>
      <c r="I41" s="837"/>
      <c r="J41" s="840">
        <v>230000</v>
      </c>
      <c r="K41" s="837"/>
      <c r="L41" s="837"/>
      <c r="M41" s="837"/>
      <c r="N41" s="837"/>
    </row>
    <row r="42" spans="1:14" ht="18.75">
      <c r="A42" s="837"/>
      <c r="B42" s="858"/>
      <c r="C42" s="839"/>
      <c r="D42" s="839"/>
      <c r="E42" s="837"/>
      <c r="F42" s="838" t="s">
        <v>146</v>
      </c>
      <c r="H42" s="837"/>
      <c r="I42" s="837"/>
      <c r="J42" s="837"/>
      <c r="K42" s="837"/>
      <c r="L42" s="837"/>
      <c r="M42" s="837"/>
      <c r="N42" s="837"/>
    </row>
    <row r="43" spans="1:14" ht="18.75">
      <c r="A43" s="837" t="s">
        <v>113</v>
      </c>
      <c r="B43" s="858" t="s">
        <v>113</v>
      </c>
      <c r="C43" s="839">
        <v>10792</v>
      </c>
      <c r="D43" s="839" t="s">
        <v>20</v>
      </c>
      <c r="E43" s="837">
        <v>2560</v>
      </c>
      <c r="F43" s="838" t="s">
        <v>147</v>
      </c>
      <c r="G43" s="840">
        <v>10000</v>
      </c>
      <c r="H43" s="837"/>
      <c r="I43" s="837"/>
      <c r="J43" s="837"/>
      <c r="K43" s="837"/>
      <c r="L43" s="850">
        <v>10000</v>
      </c>
      <c r="M43" s="837"/>
      <c r="N43" s="837"/>
    </row>
    <row r="44" spans="1:14" ht="18.75">
      <c r="A44" s="837" t="s">
        <v>113</v>
      </c>
      <c r="B44" s="858" t="s">
        <v>113</v>
      </c>
      <c r="C44" s="839">
        <v>10792</v>
      </c>
      <c r="D44" s="839" t="s">
        <v>20</v>
      </c>
      <c r="E44" s="837">
        <v>2560</v>
      </c>
      <c r="F44" s="838" t="s">
        <v>148</v>
      </c>
      <c r="G44" s="840">
        <v>13000</v>
      </c>
      <c r="H44" s="837"/>
      <c r="I44" s="837"/>
      <c r="J44" s="837"/>
      <c r="K44" s="837"/>
      <c r="L44" s="850">
        <v>13000</v>
      </c>
      <c r="M44" s="837"/>
      <c r="N44" s="837"/>
    </row>
    <row r="45" spans="1:14" ht="18.75">
      <c r="A45" s="837" t="s">
        <v>113</v>
      </c>
      <c r="B45" s="858" t="s">
        <v>113</v>
      </c>
      <c r="C45" s="839">
        <v>10792</v>
      </c>
      <c r="D45" s="839" t="s">
        <v>20</v>
      </c>
      <c r="E45" s="837">
        <v>2560</v>
      </c>
      <c r="F45" s="838" t="s">
        <v>149</v>
      </c>
      <c r="G45" s="840">
        <v>10168</v>
      </c>
      <c r="H45" s="840">
        <v>10168</v>
      </c>
      <c r="I45" s="837"/>
      <c r="J45" s="837"/>
      <c r="K45" s="837"/>
      <c r="L45" s="837"/>
      <c r="M45" s="837"/>
      <c r="N45" s="837">
        <v>10168</v>
      </c>
    </row>
    <row r="46" spans="1:14" ht="18.75">
      <c r="A46" s="837" t="s">
        <v>113</v>
      </c>
      <c r="B46" s="858" t="s">
        <v>113</v>
      </c>
      <c r="C46" s="839">
        <v>10792</v>
      </c>
      <c r="D46" s="839" t="s">
        <v>20</v>
      </c>
      <c r="E46" s="837">
        <v>2560</v>
      </c>
      <c r="F46" s="838" t="s">
        <v>150</v>
      </c>
      <c r="G46" s="850">
        <v>180000</v>
      </c>
      <c r="H46" s="837"/>
      <c r="I46" s="840">
        <v>180000</v>
      </c>
      <c r="J46" s="837"/>
      <c r="K46" s="837"/>
      <c r="L46" s="837"/>
      <c r="M46" s="837"/>
      <c r="N46" s="837"/>
    </row>
    <row r="47" spans="1:14" ht="18.75">
      <c r="A47" s="837" t="s">
        <v>113</v>
      </c>
      <c r="B47" s="858" t="s">
        <v>113</v>
      </c>
      <c r="C47" s="839">
        <v>10792</v>
      </c>
      <c r="D47" s="839" t="s">
        <v>20</v>
      </c>
      <c r="E47" s="837">
        <v>2560</v>
      </c>
      <c r="F47" s="864" t="s">
        <v>151</v>
      </c>
      <c r="G47" s="850">
        <v>330000</v>
      </c>
      <c r="H47" s="865"/>
      <c r="I47" s="840">
        <v>330000</v>
      </c>
      <c r="J47" s="865"/>
      <c r="K47" s="865"/>
      <c r="L47" s="865"/>
      <c r="M47" s="865"/>
      <c r="N47" s="865"/>
    </row>
    <row r="48" spans="1:14" ht="18.75">
      <c r="A48" s="846" t="s">
        <v>113</v>
      </c>
      <c r="B48" s="854" t="s">
        <v>113</v>
      </c>
      <c r="C48" s="855">
        <v>10792</v>
      </c>
      <c r="D48" s="855" t="s">
        <v>20</v>
      </c>
      <c r="E48" s="855">
        <v>2560</v>
      </c>
      <c r="F48" s="834" t="s">
        <v>152</v>
      </c>
      <c r="G48" s="835">
        <v>200000</v>
      </c>
      <c r="H48" s="857"/>
      <c r="I48" s="856">
        <v>200000</v>
      </c>
      <c r="J48" s="831"/>
      <c r="K48" s="831"/>
      <c r="L48" s="831"/>
      <c r="M48" s="831"/>
      <c r="N48" s="836"/>
    </row>
    <row r="49" spans="1:14" ht="18.75">
      <c r="A49" s="837" t="s">
        <v>113</v>
      </c>
      <c r="B49" s="858" t="s">
        <v>113</v>
      </c>
      <c r="C49" s="839">
        <v>10792</v>
      </c>
      <c r="D49" s="839" t="s">
        <v>20</v>
      </c>
      <c r="E49" s="837">
        <v>2560</v>
      </c>
      <c r="F49" s="838" t="s">
        <v>153</v>
      </c>
      <c r="G49" s="840">
        <v>45000</v>
      </c>
      <c r="H49" s="837"/>
      <c r="I49" s="837"/>
      <c r="J49" s="840">
        <v>45000</v>
      </c>
      <c r="K49" s="839"/>
      <c r="L49" s="839"/>
      <c r="M49" s="839"/>
      <c r="N49" s="837"/>
    </row>
    <row r="50" spans="1:14" ht="18.75">
      <c r="A50" s="837" t="s">
        <v>113</v>
      </c>
      <c r="B50" s="858" t="s">
        <v>113</v>
      </c>
      <c r="C50" s="839">
        <v>10792</v>
      </c>
      <c r="D50" s="839" t="s">
        <v>20</v>
      </c>
      <c r="E50" s="837">
        <v>2560</v>
      </c>
      <c r="F50" s="838" t="s">
        <v>154</v>
      </c>
      <c r="G50" s="840">
        <v>80000</v>
      </c>
      <c r="H50" s="837"/>
      <c r="I50" s="837"/>
      <c r="J50" s="840">
        <v>80000</v>
      </c>
      <c r="K50" s="839"/>
      <c r="L50" s="839"/>
      <c r="M50" s="839"/>
      <c r="N50" s="837"/>
    </row>
    <row r="51" spans="1:14" ht="18.75">
      <c r="A51" s="837" t="s">
        <v>113</v>
      </c>
      <c r="B51" s="858" t="s">
        <v>117</v>
      </c>
      <c r="C51" s="839">
        <v>10792</v>
      </c>
      <c r="D51" s="839" t="s">
        <v>20</v>
      </c>
      <c r="E51" s="837">
        <v>2560</v>
      </c>
      <c r="F51" s="859" t="s">
        <v>155</v>
      </c>
      <c r="G51" s="866">
        <v>16500</v>
      </c>
      <c r="H51" s="843"/>
      <c r="I51" s="837"/>
      <c r="J51" s="837"/>
      <c r="K51" s="837"/>
      <c r="L51" s="861">
        <v>16500</v>
      </c>
      <c r="M51" s="837"/>
      <c r="N51" s="843"/>
    </row>
    <row r="52" spans="1:14" ht="18.75">
      <c r="A52" s="837" t="s">
        <v>113</v>
      </c>
      <c r="B52" s="858" t="s">
        <v>156</v>
      </c>
      <c r="C52" s="839">
        <v>10792</v>
      </c>
      <c r="D52" s="839" t="s">
        <v>20</v>
      </c>
      <c r="E52" s="837">
        <v>2560</v>
      </c>
      <c r="F52" s="859" t="s">
        <v>155</v>
      </c>
      <c r="G52" s="866">
        <v>16500</v>
      </c>
      <c r="H52" s="837"/>
      <c r="I52" s="837"/>
      <c r="J52" s="866">
        <v>16500</v>
      </c>
      <c r="K52" s="837"/>
      <c r="L52" s="837"/>
      <c r="M52" s="837"/>
      <c r="N52" s="837"/>
    </row>
    <row r="53" spans="1:14" ht="18.75">
      <c r="A53" s="837"/>
      <c r="B53" s="858"/>
      <c r="C53" s="839"/>
      <c r="D53" s="839"/>
      <c r="E53" s="837"/>
      <c r="F53" s="838"/>
      <c r="G53" s="838"/>
      <c r="H53" s="837"/>
      <c r="I53" s="837"/>
      <c r="J53" s="837"/>
      <c r="K53" s="837"/>
      <c r="L53" s="837"/>
      <c r="M53" s="837"/>
      <c r="N53" s="837"/>
    </row>
    <row r="54" spans="1:14" ht="18.75">
      <c r="A54" s="865"/>
      <c r="B54" s="867"/>
      <c r="C54" s="868"/>
      <c r="D54" s="868"/>
      <c r="E54" s="865"/>
      <c r="F54" s="864"/>
      <c r="G54" s="864"/>
      <c r="H54" s="865"/>
      <c r="I54" s="865"/>
      <c r="J54" s="865"/>
      <c r="K54" s="865"/>
      <c r="L54" s="865"/>
      <c r="M54" s="865"/>
      <c r="N54" s="865"/>
    </row>
    <row r="55" spans="1:14" ht="18.75">
      <c r="A55" s="64"/>
      <c r="B55" s="64"/>
      <c r="C55" s="64"/>
      <c r="D55" s="64"/>
      <c r="E55" s="64"/>
      <c r="F55" s="84" t="s">
        <v>621</v>
      </c>
      <c r="G55" s="869">
        <f t="shared" ref="G55:M55" si="0">G8+G9+G10+G11+G12+G13+G14+G15+G16+G17+G18+G19+G20+G21+G22+G23+G24+G25+G26+G27+G28+G29+G30+G31+G32+G33+G40+G41+G43+G44+G45+G46+G47+G48+G49+G50+G51+G52</f>
        <v>2689614.5700000003</v>
      </c>
      <c r="H55" s="871">
        <f t="shared" si="0"/>
        <v>646864.57000000007</v>
      </c>
      <c r="I55" s="869">
        <f t="shared" si="0"/>
        <v>810000</v>
      </c>
      <c r="J55" s="869">
        <f t="shared" si="0"/>
        <v>371500</v>
      </c>
      <c r="K55" s="869">
        <f t="shared" si="0"/>
        <v>180000</v>
      </c>
      <c r="L55" s="869">
        <f t="shared" si="0"/>
        <v>681250</v>
      </c>
      <c r="M55" s="869">
        <f t="shared" si="0"/>
        <v>0</v>
      </c>
      <c r="N55" s="64"/>
    </row>
    <row r="56" spans="1:14" ht="18.75">
      <c r="F56" s="84" t="s">
        <v>622</v>
      </c>
      <c r="G56" s="870">
        <f>G7</f>
        <v>4044300</v>
      </c>
      <c r="H56" s="870"/>
      <c r="I56" s="79"/>
      <c r="J56" s="870">
        <v>4044300</v>
      </c>
      <c r="K56" s="79"/>
      <c r="L56" s="79"/>
      <c r="M56" s="79"/>
      <c r="N56" s="79"/>
    </row>
  </sheetData>
  <mergeCells count="17">
    <mergeCell ref="A1:N1"/>
    <mergeCell ref="A2:N2"/>
    <mergeCell ref="C3:C6"/>
    <mergeCell ref="D3:D6"/>
    <mergeCell ref="F3:F6"/>
    <mergeCell ref="H3:M3"/>
    <mergeCell ref="H4:H6"/>
    <mergeCell ref="I4:K4"/>
    <mergeCell ref="A34:N34"/>
    <mergeCell ref="A35:N35"/>
    <mergeCell ref="C36:C39"/>
    <mergeCell ref="D36:D39"/>
    <mergeCell ref="F36:F39"/>
    <mergeCell ref="H36:M36"/>
    <mergeCell ref="N36:N39"/>
    <mergeCell ref="H37:H39"/>
    <mergeCell ref="I37:K37"/>
  </mergeCells>
  <printOptions horizontalCentered="1"/>
  <pageMargins left="0.31496062992125984" right="0.11811023622047245" top="0.35433070866141736" bottom="0.15748031496062992" header="0.31496062992125984" footer="0.11811023622047245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40"/>
  <sheetViews>
    <sheetView topLeftCell="A13" workbookViewId="0">
      <selection activeCell="H16" sqref="H16"/>
    </sheetView>
  </sheetViews>
  <sheetFormatPr defaultRowHeight="12.75"/>
  <cols>
    <col min="1" max="1" width="8.125" style="92" customWidth="1"/>
    <col min="2" max="2" width="11" style="92" customWidth="1"/>
    <col min="3" max="3" width="4.875" style="92" customWidth="1"/>
    <col min="4" max="4" width="6" style="92" customWidth="1"/>
    <col min="5" max="5" width="9.625" style="880" customWidth="1"/>
    <col min="6" max="6" width="29.125" style="92" customWidth="1"/>
    <col min="7" max="7" width="7.625" style="92" customWidth="1"/>
    <col min="8" max="8" width="8.875" style="92" customWidth="1"/>
    <col min="9" max="9" width="9" style="92" customWidth="1"/>
    <col min="10" max="10" width="7.25" style="92" customWidth="1"/>
    <col min="11" max="11" width="10" style="92" customWidth="1"/>
    <col min="12" max="12" width="7.125" style="92" customWidth="1"/>
    <col min="13" max="13" width="8" style="92" customWidth="1"/>
    <col min="14" max="14" width="11.25" style="92" bestFit="1" customWidth="1"/>
    <col min="15" max="16384" width="9" style="92"/>
  </cols>
  <sheetData>
    <row r="1" spans="1:13" ht="20.100000000000001" customHeight="1">
      <c r="A1" s="1073"/>
      <c r="B1" s="1073"/>
      <c r="C1" s="1073"/>
      <c r="D1" s="1073"/>
      <c r="E1" s="1073"/>
      <c r="F1" s="1073"/>
      <c r="G1" s="1073"/>
      <c r="H1" s="1073"/>
      <c r="I1" s="1073"/>
      <c r="J1" s="1073"/>
      <c r="K1" s="1073"/>
      <c r="L1" s="1073"/>
      <c r="M1" s="1073"/>
    </row>
    <row r="2" spans="1:13" ht="21.95" customHeight="1">
      <c r="A2" s="1074" t="s">
        <v>2</v>
      </c>
      <c r="B2" s="1074" t="s">
        <v>3</v>
      </c>
      <c r="C2" s="1077" t="s">
        <v>4</v>
      </c>
      <c r="D2" s="1072" t="s">
        <v>5</v>
      </c>
      <c r="E2" s="1074" t="s">
        <v>65</v>
      </c>
      <c r="F2" s="1077" t="s">
        <v>7</v>
      </c>
      <c r="G2" s="1071" t="s">
        <v>160</v>
      </c>
      <c r="H2" s="1071"/>
      <c r="I2" s="1071"/>
      <c r="J2" s="1071"/>
      <c r="K2" s="1071"/>
      <c r="L2" s="183" t="s">
        <v>9</v>
      </c>
      <c r="M2" s="1074" t="s">
        <v>217</v>
      </c>
    </row>
    <row r="3" spans="1:13" ht="21.95" customHeight="1">
      <c r="A3" s="1075"/>
      <c r="B3" s="1075"/>
      <c r="C3" s="1077"/>
      <c r="D3" s="1072"/>
      <c r="E3" s="1075"/>
      <c r="F3" s="1077"/>
      <c r="G3" s="1071" t="s">
        <v>10</v>
      </c>
      <c r="H3" s="1071" t="s">
        <v>11</v>
      </c>
      <c r="I3" s="1071"/>
      <c r="J3" s="1071" t="s">
        <v>12</v>
      </c>
      <c r="K3" s="1071" t="s">
        <v>13</v>
      </c>
      <c r="L3" s="1072" t="s">
        <v>14</v>
      </c>
      <c r="M3" s="1075"/>
    </row>
    <row r="4" spans="1:13" ht="44.1" customHeight="1">
      <c r="A4" s="1076"/>
      <c r="B4" s="1076"/>
      <c r="C4" s="1077"/>
      <c r="D4" s="1072"/>
      <c r="E4" s="1076"/>
      <c r="F4" s="1077"/>
      <c r="G4" s="1071"/>
      <c r="H4" s="184" t="s">
        <v>15</v>
      </c>
      <c r="I4" s="184" t="s">
        <v>16</v>
      </c>
      <c r="J4" s="1071"/>
      <c r="K4" s="1071"/>
      <c r="L4" s="1072"/>
      <c r="M4" s="1076"/>
    </row>
    <row r="5" spans="1:13" ht="20.100000000000001" customHeight="1">
      <c r="A5" s="185" t="s">
        <v>524</v>
      </c>
      <c r="B5" s="185"/>
      <c r="C5" s="93">
        <v>10793</v>
      </c>
      <c r="D5" s="93" t="s">
        <v>20</v>
      </c>
      <c r="E5" s="878">
        <v>2560</v>
      </c>
      <c r="F5" s="881" t="s">
        <v>525</v>
      </c>
      <c r="G5" s="94"/>
      <c r="H5" s="186"/>
      <c r="I5" s="186">
        <v>900000</v>
      </c>
      <c r="J5" s="94"/>
      <c r="K5" s="94"/>
      <c r="L5" s="94"/>
      <c r="M5" s="187"/>
    </row>
    <row r="6" spans="1:13" ht="20.100000000000001" customHeight="1">
      <c r="A6" s="93"/>
      <c r="B6" s="93"/>
      <c r="C6" s="93" t="s">
        <v>297</v>
      </c>
      <c r="D6" s="93" t="s">
        <v>20</v>
      </c>
      <c r="E6" s="878">
        <v>2560</v>
      </c>
      <c r="F6" s="882" t="s">
        <v>526</v>
      </c>
      <c r="G6" s="94"/>
      <c r="H6" s="94"/>
      <c r="I6" s="94"/>
      <c r="J6" s="94"/>
      <c r="K6" s="186">
        <v>98440</v>
      </c>
      <c r="L6" s="94"/>
      <c r="M6" s="94"/>
    </row>
    <row r="7" spans="1:13" ht="20.100000000000001" customHeight="1">
      <c r="A7" s="93"/>
      <c r="B7" s="93"/>
      <c r="C7" s="93" t="s">
        <v>297</v>
      </c>
      <c r="D7" s="93" t="s">
        <v>20</v>
      </c>
      <c r="E7" s="878">
        <v>2560</v>
      </c>
      <c r="F7" s="883" t="s">
        <v>527</v>
      </c>
      <c r="G7" s="94"/>
      <c r="H7" s="94"/>
      <c r="I7" s="94"/>
      <c r="J7" s="94"/>
      <c r="K7" s="186">
        <v>20000</v>
      </c>
      <c r="L7" s="94"/>
      <c r="M7" s="94"/>
    </row>
    <row r="8" spans="1:13" ht="20.100000000000001" customHeight="1">
      <c r="A8" s="93"/>
      <c r="B8" s="93"/>
      <c r="C8" s="93" t="s">
        <v>297</v>
      </c>
      <c r="D8" s="93" t="s">
        <v>20</v>
      </c>
      <c r="E8" s="878">
        <v>2560</v>
      </c>
      <c r="F8" s="883" t="s">
        <v>528</v>
      </c>
      <c r="G8" s="94"/>
      <c r="H8" s="94"/>
      <c r="I8" s="94"/>
      <c r="J8" s="94"/>
      <c r="K8" s="186">
        <v>16500</v>
      </c>
      <c r="L8" s="94"/>
      <c r="M8" s="94"/>
    </row>
    <row r="9" spans="1:13" ht="20.100000000000001" customHeight="1">
      <c r="A9" s="93"/>
      <c r="B9" s="93"/>
      <c r="C9" s="93" t="s">
        <v>297</v>
      </c>
      <c r="D9" s="93" t="s">
        <v>20</v>
      </c>
      <c r="E9" s="878">
        <v>2560</v>
      </c>
      <c r="F9" s="883" t="s">
        <v>529</v>
      </c>
      <c r="G9" s="94"/>
      <c r="H9" s="94"/>
      <c r="I9" s="94"/>
      <c r="J9" s="94"/>
      <c r="K9" s="186">
        <v>100000</v>
      </c>
      <c r="L9" s="94"/>
      <c r="M9" s="94">
        <v>10000</v>
      </c>
    </row>
    <row r="10" spans="1:13" ht="20.100000000000001" customHeight="1">
      <c r="A10" s="93"/>
      <c r="B10" s="93"/>
      <c r="C10" s="93" t="s">
        <v>297</v>
      </c>
      <c r="D10" s="93" t="s">
        <v>20</v>
      </c>
      <c r="E10" s="878">
        <v>2560</v>
      </c>
      <c r="F10" s="883" t="s">
        <v>530</v>
      </c>
      <c r="G10" s="94"/>
      <c r="H10" s="94"/>
      <c r="I10" s="94"/>
      <c r="J10" s="94"/>
      <c r="K10" s="186">
        <v>212000</v>
      </c>
      <c r="L10" s="94"/>
      <c r="M10" s="94"/>
    </row>
    <row r="11" spans="1:13" ht="20.100000000000001" customHeight="1">
      <c r="A11" s="93"/>
      <c r="B11" s="93"/>
      <c r="C11" s="93" t="s">
        <v>297</v>
      </c>
      <c r="D11" s="93" t="s">
        <v>20</v>
      </c>
      <c r="E11" s="878">
        <v>2560</v>
      </c>
      <c r="F11" s="883" t="s">
        <v>531</v>
      </c>
      <c r="G11" s="94"/>
      <c r="H11" s="94"/>
      <c r="I11" s="94"/>
      <c r="J11" s="94"/>
      <c r="K11" s="186">
        <v>129000</v>
      </c>
      <c r="L11" s="94"/>
      <c r="M11" s="94"/>
    </row>
    <row r="12" spans="1:13" ht="20.100000000000001" customHeight="1">
      <c r="A12" s="93"/>
      <c r="B12" s="93"/>
      <c r="C12" s="93" t="s">
        <v>297</v>
      </c>
      <c r="D12" s="93" t="s">
        <v>20</v>
      </c>
      <c r="E12" s="878">
        <v>2560</v>
      </c>
      <c r="F12" s="883" t="s">
        <v>532</v>
      </c>
      <c r="G12" s="94"/>
      <c r="H12" s="94"/>
      <c r="I12" s="94"/>
      <c r="J12" s="94"/>
      <c r="K12" s="186">
        <v>10400</v>
      </c>
      <c r="L12" s="94"/>
      <c r="M12" s="94">
        <v>4600</v>
      </c>
    </row>
    <row r="13" spans="1:13" ht="20.100000000000001" customHeight="1">
      <c r="A13" s="93"/>
      <c r="B13" s="93"/>
      <c r="C13" s="93" t="s">
        <v>297</v>
      </c>
      <c r="D13" s="93" t="s">
        <v>20</v>
      </c>
      <c r="E13" s="878">
        <v>2560</v>
      </c>
      <c r="F13" s="883" t="s">
        <v>533</v>
      </c>
      <c r="G13" s="94"/>
      <c r="H13" s="94"/>
      <c r="I13" s="94"/>
      <c r="J13" s="94"/>
      <c r="K13" s="186">
        <v>22000</v>
      </c>
      <c r="L13" s="94"/>
      <c r="M13" s="94"/>
    </row>
    <row r="14" spans="1:13" ht="20.100000000000001" customHeight="1">
      <c r="A14" s="93"/>
      <c r="B14" s="93"/>
      <c r="C14" s="93" t="s">
        <v>297</v>
      </c>
      <c r="D14" s="93" t="s">
        <v>20</v>
      </c>
      <c r="E14" s="878">
        <v>2560</v>
      </c>
      <c r="F14" s="883" t="s">
        <v>534</v>
      </c>
      <c r="G14" s="94"/>
      <c r="H14" s="94"/>
      <c r="I14" s="94"/>
      <c r="J14" s="94"/>
      <c r="K14" s="186">
        <v>8000</v>
      </c>
      <c r="L14" s="94"/>
      <c r="M14" s="94">
        <v>1000</v>
      </c>
    </row>
    <row r="15" spans="1:13" ht="20.100000000000001" customHeight="1">
      <c r="A15" s="93"/>
      <c r="B15" s="93"/>
      <c r="C15" s="93" t="s">
        <v>297</v>
      </c>
      <c r="D15" s="93" t="s">
        <v>20</v>
      </c>
      <c r="E15" s="878">
        <v>2560</v>
      </c>
      <c r="F15" s="883" t="s">
        <v>535</v>
      </c>
      <c r="G15" s="94"/>
      <c r="H15" s="94"/>
      <c r="I15" s="94"/>
      <c r="J15" s="94"/>
      <c r="K15" s="186">
        <v>58000</v>
      </c>
      <c r="L15" s="94"/>
      <c r="M15" s="94"/>
    </row>
    <row r="16" spans="1:13" ht="20.100000000000001" customHeight="1">
      <c r="A16" s="93"/>
      <c r="B16" s="93"/>
      <c r="C16" s="93" t="s">
        <v>297</v>
      </c>
      <c r="D16" s="93" t="s">
        <v>20</v>
      </c>
      <c r="E16" s="878">
        <v>2560</v>
      </c>
      <c r="F16" s="883" t="s">
        <v>536</v>
      </c>
      <c r="G16" s="94"/>
      <c r="H16" s="94"/>
      <c r="I16" s="94"/>
      <c r="J16" s="94"/>
      <c r="K16" s="186">
        <v>5600</v>
      </c>
      <c r="L16" s="94"/>
      <c r="M16" s="94"/>
    </row>
    <row r="17" spans="1:13" ht="20.100000000000001" customHeight="1">
      <c r="A17" s="93"/>
      <c r="B17" s="93"/>
      <c r="C17" s="93" t="s">
        <v>297</v>
      </c>
      <c r="D17" s="93" t="s">
        <v>20</v>
      </c>
      <c r="E17" s="878">
        <v>2560</v>
      </c>
      <c r="F17" s="883" t="s">
        <v>537</v>
      </c>
      <c r="G17" s="94"/>
      <c r="H17" s="94"/>
      <c r="I17" s="94"/>
      <c r="J17" s="94"/>
      <c r="K17" s="186">
        <v>20000</v>
      </c>
      <c r="L17" s="94"/>
      <c r="M17" s="94"/>
    </row>
    <row r="18" spans="1:13" ht="20.100000000000001" customHeight="1">
      <c r="A18" s="93"/>
      <c r="B18" s="93"/>
      <c r="C18" s="93" t="s">
        <v>297</v>
      </c>
      <c r="D18" s="93" t="s">
        <v>20</v>
      </c>
      <c r="E18" s="878">
        <v>2560</v>
      </c>
      <c r="F18" s="883" t="s">
        <v>538</v>
      </c>
      <c r="G18" s="94"/>
      <c r="H18" s="94"/>
      <c r="I18" s="94"/>
      <c r="J18" s="94"/>
      <c r="K18" s="186">
        <v>13500</v>
      </c>
      <c r="L18" s="94"/>
      <c r="M18" s="94"/>
    </row>
    <row r="19" spans="1:13" ht="20.100000000000001" customHeight="1">
      <c r="A19" s="93"/>
      <c r="B19" s="93"/>
      <c r="C19" s="93" t="s">
        <v>297</v>
      </c>
      <c r="D19" s="93" t="s">
        <v>20</v>
      </c>
      <c r="E19" s="878">
        <v>2560</v>
      </c>
      <c r="F19" s="884" t="s">
        <v>539</v>
      </c>
      <c r="G19" s="94"/>
      <c r="H19" s="94"/>
      <c r="I19" s="94"/>
      <c r="J19" s="94"/>
      <c r="K19" s="186">
        <v>2500</v>
      </c>
      <c r="L19" s="94"/>
      <c r="M19" s="94"/>
    </row>
    <row r="20" spans="1:13" ht="20.100000000000001" customHeight="1">
      <c r="A20" s="93"/>
      <c r="B20" s="93"/>
      <c r="C20" s="93" t="s">
        <v>297</v>
      </c>
      <c r="D20" s="93" t="s">
        <v>20</v>
      </c>
      <c r="E20" s="878">
        <v>2560</v>
      </c>
      <c r="F20" s="883" t="s">
        <v>540</v>
      </c>
      <c r="G20" s="94"/>
      <c r="H20" s="94"/>
      <c r="I20" s="94"/>
      <c r="J20" s="94"/>
      <c r="K20" s="186">
        <v>23800</v>
      </c>
      <c r="L20" s="94"/>
      <c r="M20" s="94"/>
    </row>
    <row r="21" spans="1:13" ht="20.100000000000001" customHeight="1">
      <c r="A21" s="93"/>
      <c r="B21" s="93"/>
      <c r="C21" s="93" t="s">
        <v>297</v>
      </c>
      <c r="D21" s="93" t="s">
        <v>20</v>
      </c>
      <c r="E21" s="878">
        <v>2560</v>
      </c>
      <c r="F21" s="883" t="s">
        <v>541</v>
      </c>
      <c r="G21" s="94"/>
      <c r="H21" s="94"/>
      <c r="I21" s="94"/>
      <c r="J21" s="94"/>
      <c r="K21" s="186">
        <v>5840</v>
      </c>
      <c r="L21" s="94"/>
      <c r="M21" s="94">
        <v>17.579999999999998</v>
      </c>
    </row>
    <row r="22" spans="1:13" ht="20.100000000000001" customHeight="1">
      <c r="A22" s="93"/>
      <c r="B22" s="93"/>
      <c r="C22" s="93" t="s">
        <v>297</v>
      </c>
      <c r="D22" s="93" t="s">
        <v>20</v>
      </c>
      <c r="E22" s="878">
        <v>2560</v>
      </c>
      <c r="F22" s="883" t="s">
        <v>542</v>
      </c>
      <c r="G22" s="94"/>
      <c r="H22" s="94"/>
      <c r="I22" s="94"/>
      <c r="J22" s="94"/>
      <c r="K22" s="186">
        <v>96000</v>
      </c>
      <c r="L22" s="94"/>
      <c r="M22" s="94"/>
    </row>
    <row r="23" spans="1:13" ht="20.100000000000001" customHeight="1">
      <c r="A23" s="93"/>
      <c r="B23" s="93"/>
      <c r="C23" s="93" t="s">
        <v>297</v>
      </c>
      <c r="D23" s="93" t="s">
        <v>20</v>
      </c>
      <c r="E23" s="878">
        <v>2560</v>
      </c>
      <c r="F23" s="884" t="s">
        <v>543</v>
      </c>
      <c r="G23" s="94"/>
      <c r="H23" s="94"/>
      <c r="I23" s="94"/>
      <c r="J23" s="94"/>
      <c r="K23" s="186">
        <v>260000</v>
      </c>
      <c r="L23" s="94"/>
      <c r="M23" s="94"/>
    </row>
    <row r="24" spans="1:13" ht="20.100000000000001" customHeight="1">
      <c r="A24" s="93"/>
      <c r="B24" s="93"/>
      <c r="C24" s="93" t="s">
        <v>297</v>
      </c>
      <c r="D24" s="93" t="s">
        <v>20</v>
      </c>
      <c r="E24" s="878">
        <v>2560</v>
      </c>
      <c r="F24" s="885" t="s">
        <v>529</v>
      </c>
      <c r="G24" s="94"/>
      <c r="H24" s="94"/>
      <c r="I24" s="94"/>
      <c r="J24" s="94"/>
      <c r="K24" s="186">
        <v>31690</v>
      </c>
      <c r="L24" s="94"/>
      <c r="M24" s="94"/>
    </row>
    <row r="25" spans="1:13" ht="20.100000000000001" customHeight="1">
      <c r="A25" s="93"/>
      <c r="B25" s="93"/>
      <c r="C25" s="93" t="s">
        <v>297</v>
      </c>
      <c r="D25" s="93" t="s">
        <v>20</v>
      </c>
      <c r="E25" s="878">
        <v>2560</v>
      </c>
      <c r="F25" s="881" t="s">
        <v>544</v>
      </c>
      <c r="G25" s="94"/>
      <c r="H25" s="94"/>
      <c r="I25" s="186"/>
      <c r="J25" s="94"/>
      <c r="K25" s="186">
        <v>90000</v>
      </c>
      <c r="L25" s="94"/>
      <c r="M25" s="94">
        <v>581.16999999999996</v>
      </c>
    </row>
    <row r="26" spans="1:13" ht="20.100000000000001" customHeight="1">
      <c r="A26" s="93"/>
      <c r="B26" s="93"/>
      <c r="C26" s="93" t="s">
        <v>297</v>
      </c>
      <c r="D26" s="93" t="s">
        <v>20</v>
      </c>
      <c r="E26" s="878">
        <v>2560</v>
      </c>
      <c r="F26" s="881" t="s">
        <v>545</v>
      </c>
      <c r="G26" s="94"/>
      <c r="H26" s="94"/>
      <c r="I26" s="186"/>
      <c r="J26" s="94"/>
      <c r="K26" s="186">
        <v>50000</v>
      </c>
      <c r="L26" s="94"/>
      <c r="M26" s="186">
        <v>5000</v>
      </c>
    </row>
    <row r="27" spans="1:13" ht="20.100000000000001" customHeight="1">
      <c r="A27" s="93"/>
      <c r="B27" s="93"/>
      <c r="C27" s="93" t="s">
        <v>297</v>
      </c>
      <c r="D27" s="93" t="s">
        <v>20</v>
      </c>
      <c r="E27" s="878">
        <v>2560</v>
      </c>
      <c r="F27" s="881" t="s">
        <v>546</v>
      </c>
      <c r="G27" s="94"/>
      <c r="H27" s="94"/>
      <c r="I27" s="186">
        <v>7600</v>
      </c>
      <c r="J27" s="94"/>
      <c r="K27" s="186"/>
      <c r="L27" s="94"/>
      <c r="M27" s="94"/>
    </row>
    <row r="28" spans="1:13" ht="20.100000000000001" customHeight="1">
      <c r="A28" s="188"/>
      <c r="B28" s="188"/>
      <c r="C28" s="188"/>
      <c r="D28" s="189" t="s">
        <v>20</v>
      </c>
      <c r="E28" s="878">
        <v>2560</v>
      </c>
      <c r="F28" s="886" t="s">
        <v>296</v>
      </c>
      <c r="G28" s="190"/>
      <c r="H28" s="190">
        <v>46000</v>
      </c>
      <c r="I28" s="191"/>
      <c r="J28" s="191"/>
      <c r="K28" s="190"/>
      <c r="L28" s="191"/>
      <c r="M28" s="191"/>
    </row>
    <row r="29" spans="1:13" s="877" customFormat="1" ht="42.75" customHeight="1">
      <c r="A29" s="872"/>
      <c r="B29" s="872"/>
      <c r="C29" s="872"/>
      <c r="D29" s="872"/>
      <c r="E29" s="879"/>
      <c r="F29" s="873" t="s">
        <v>515</v>
      </c>
      <c r="G29" s="874"/>
      <c r="H29" s="875">
        <f>SUM(H5:H28)</f>
        <v>46000</v>
      </c>
      <c r="I29" s="875">
        <f>SUM(I5:I28)</f>
        <v>907600</v>
      </c>
      <c r="J29" s="876"/>
      <c r="K29" s="875">
        <f>SUM(K6:K27)</f>
        <v>1273270</v>
      </c>
      <c r="L29" s="876"/>
      <c r="M29" s="875">
        <f>SUM(M5:M28)</f>
        <v>21198.75</v>
      </c>
    </row>
    <row r="36" spans="14:14">
      <c r="N36" s="193"/>
    </row>
    <row r="38" spans="14:14" ht="14.25">
      <c r="N38" s="194"/>
    </row>
    <row r="39" spans="14:14" ht="14.25">
      <c r="N39" s="194"/>
    </row>
    <row r="40" spans="14:14" ht="14.25">
      <c r="N40" s="194"/>
    </row>
  </sheetData>
  <mergeCells count="14">
    <mergeCell ref="H3:I3"/>
    <mergeCell ref="J3:J4"/>
    <mergeCell ref="K3:K4"/>
    <mergeCell ref="L3:L4"/>
    <mergeCell ref="A1:M1"/>
    <mergeCell ref="A2:A4"/>
    <mergeCell ref="B2:B4"/>
    <mergeCell ref="C2:C4"/>
    <mergeCell ref="D2:D4"/>
    <mergeCell ref="E2:E4"/>
    <mergeCell ref="F2:F4"/>
    <mergeCell ref="G2:K2"/>
    <mergeCell ref="M2:M4"/>
    <mergeCell ref="G3:G4"/>
  </mergeCells>
  <pageMargins left="3.937007874015748E-2" right="3.937007874015748E-2" top="0.23622047244094491" bottom="0.23622047244094491" header="0.11811023622047245" footer="0.11811023622047245"/>
  <pageSetup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7"/>
  <sheetViews>
    <sheetView topLeftCell="A7" workbookViewId="0">
      <selection activeCell="F15" sqref="F15"/>
    </sheetView>
  </sheetViews>
  <sheetFormatPr defaultRowHeight="23.25"/>
  <cols>
    <col min="1" max="1" width="8.875" style="56" customWidth="1"/>
    <col min="2" max="2" width="11.25" style="56" customWidth="1"/>
    <col min="3" max="4" width="7.125" style="56" customWidth="1"/>
    <col min="5" max="5" width="9.625" style="56" customWidth="1"/>
    <col min="6" max="6" width="25.875" style="56" customWidth="1"/>
    <col min="7" max="7" width="8.125" style="56" customWidth="1"/>
    <col min="8" max="8" width="10.25" style="56" customWidth="1"/>
    <col min="9" max="12" width="8.625" style="56" customWidth="1"/>
    <col min="13" max="13" width="11.125" style="56" customWidth="1"/>
    <col min="14" max="16384" width="9" style="56"/>
  </cols>
  <sheetData>
    <row r="1" spans="1:14">
      <c r="A1" s="1080" t="s">
        <v>63</v>
      </c>
      <c r="B1" s="1080"/>
      <c r="C1" s="1080"/>
      <c r="D1" s="1080"/>
      <c r="E1" s="1080"/>
      <c r="F1" s="1080"/>
      <c r="G1" s="1080"/>
      <c r="H1" s="1080"/>
      <c r="I1" s="1080"/>
      <c r="J1" s="1080"/>
      <c r="K1" s="1080"/>
      <c r="L1" s="1080"/>
      <c r="M1" s="1080"/>
    </row>
    <row r="2" spans="1:14">
      <c r="A2" s="1080" t="s">
        <v>64</v>
      </c>
      <c r="B2" s="1080"/>
      <c r="C2" s="1080"/>
      <c r="D2" s="1080"/>
      <c r="E2" s="1080"/>
      <c r="F2" s="1080"/>
      <c r="G2" s="1080"/>
      <c r="H2" s="1080"/>
      <c r="I2" s="1080"/>
      <c r="J2" s="1080"/>
      <c r="K2" s="1080"/>
      <c r="L2" s="1080"/>
      <c r="M2" s="1080"/>
    </row>
    <row r="3" spans="1:14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59" customFormat="1" ht="21">
      <c r="A4" s="1078" t="s">
        <v>2</v>
      </c>
      <c r="B4" s="1078" t="s">
        <v>3</v>
      </c>
      <c r="C4" s="1078" t="s">
        <v>4</v>
      </c>
      <c r="D4" s="1078" t="s">
        <v>5</v>
      </c>
      <c r="E4" s="1079" t="s">
        <v>65</v>
      </c>
      <c r="F4" s="1078" t="s">
        <v>7</v>
      </c>
      <c r="G4" s="1078" t="s">
        <v>66</v>
      </c>
      <c r="H4" s="1078"/>
      <c r="I4" s="1078"/>
      <c r="J4" s="1078"/>
      <c r="K4" s="1078"/>
      <c r="L4" s="1078"/>
      <c r="M4" s="58" t="s">
        <v>9</v>
      </c>
    </row>
    <row r="5" spans="1:14">
      <c r="A5" s="1078"/>
      <c r="B5" s="1078"/>
      <c r="C5" s="1078"/>
      <c r="D5" s="1078"/>
      <c r="E5" s="1079"/>
      <c r="F5" s="1078"/>
      <c r="G5" s="1079" t="s">
        <v>10</v>
      </c>
      <c r="H5" s="1078" t="s">
        <v>11</v>
      </c>
      <c r="I5" s="1078"/>
      <c r="J5" s="1078"/>
      <c r="K5" s="1079" t="s">
        <v>67</v>
      </c>
      <c r="L5" s="1079" t="s">
        <v>68</v>
      </c>
      <c r="M5" s="1079" t="s">
        <v>14</v>
      </c>
    </row>
    <row r="6" spans="1:14" ht="77.25" customHeight="1">
      <c r="A6" s="1078"/>
      <c r="B6" s="1078"/>
      <c r="C6" s="1078"/>
      <c r="D6" s="1078"/>
      <c r="E6" s="1079"/>
      <c r="F6" s="1078"/>
      <c r="G6" s="1079"/>
      <c r="H6" s="60" t="s">
        <v>15</v>
      </c>
      <c r="I6" s="60" t="s">
        <v>69</v>
      </c>
      <c r="J6" s="60" t="s">
        <v>17</v>
      </c>
      <c r="K6" s="1079"/>
      <c r="L6" s="1079"/>
      <c r="M6" s="1079"/>
    </row>
    <row r="7" spans="1:14">
      <c r="A7" s="61" t="s">
        <v>70</v>
      </c>
      <c r="B7" s="62" t="s">
        <v>71</v>
      </c>
      <c r="C7" s="63" t="s">
        <v>72</v>
      </c>
      <c r="D7" s="64" t="s">
        <v>20</v>
      </c>
      <c r="E7" s="64">
        <v>2560</v>
      </c>
      <c r="F7" s="62" t="s">
        <v>73</v>
      </c>
      <c r="G7" s="65"/>
      <c r="H7" s="66">
        <v>60000</v>
      </c>
      <c r="I7" s="65"/>
      <c r="J7" s="65"/>
      <c r="K7" s="65"/>
      <c r="L7" s="65"/>
      <c r="M7" s="64" t="s">
        <v>74</v>
      </c>
      <c r="N7" s="67"/>
    </row>
    <row r="8" spans="1:14">
      <c r="A8" s="61" t="s">
        <v>70</v>
      </c>
      <c r="B8" s="62" t="s">
        <v>75</v>
      </c>
      <c r="C8" s="64">
        <v>11673</v>
      </c>
      <c r="D8" s="64" t="s">
        <v>20</v>
      </c>
      <c r="E8" s="64">
        <v>2560</v>
      </c>
      <c r="F8" s="62" t="s">
        <v>73</v>
      </c>
      <c r="G8" s="65"/>
      <c r="H8" s="66">
        <v>40000</v>
      </c>
      <c r="I8" s="65"/>
      <c r="J8" s="65"/>
      <c r="K8" s="65"/>
      <c r="L8" s="65"/>
      <c r="M8" s="64" t="s">
        <v>74</v>
      </c>
      <c r="N8" s="67"/>
    </row>
    <row r="9" spans="1:14" ht="37.5">
      <c r="A9" s="68" t="s">
        <v>70</v>
      </c>
      <c r="B9" s="69" t="s">
        <v>76</v>
      </c>
      <c r="C9" s="60">
        <v>1538</v>
      </c>
      <c r="D9" s="69"/>
      <c r="E9" s="60">
        <v>2560</v>
      </c>
      <c r="F9" s="69" t="s">
        <v>77</v>
      </c>
      <c r="G9" s="70"/>
      <c r="H9" s="71">
        <v>217978</v>
      </c>
      <c r="I9" s="70"/>
      <c r="J9" s="70"/>
      <c r="K9" s="70"/>
      <c r="L9" s="70"/>
      <c r="M9" s="60" t="s">
        <v>74</v>
      </c>
      <c r="N9" s="67"/>
    </row>
    <row r="10" spans="1:14">
      <c r="A10" s="61" t="s">
        <v>70</v>
      </c>
      <c r="B10" s="62" t="s">
        <v>78</v>
      </c>
      <c r="C10" s="64">
        <v>1539</v>
      </c>
      <c r="D10" s="62"/>
      <c r="E10" s="64">
        <v>2560</v>
      </c>
      <c r="F10" s="62" t="s">
        <v>79</v>
      </c>
      <c r="G10" s="65"/>
      <c r="H10" s="66">
        <v>60000</v>
      </c>
      <c r="I10" s="65"/>
      <c r="J10" s="65"/>
      <c r="K10" s="65"/>
      <c r="L10" s="65"/>
      <c r="M10" s="64" t="s">
        <v>74</v>
      </c>
      <c r="N10" s="67"/>
    </row>
    <row r="11" spans="1:14" ht="37.5">
      <c r="A11" s="72" t="s">
        <v>70</v>
      </c>
      <c r="B11" s="73" t="s">
        <v>80</v>
      </c>
      <c r="C11" s="74" t="s">
        <v>72</v>
      </c>
      <c r="D11" s="73"/>
      <c r="E11" s="58">
        <v>2560</v>
      </c>
      <c r="F11" s="69" t="s">
        <v>81</v>
      </c>
      <c r="G11" s="65"/>
      <c r="H11" s="75">
        <v>60000</v>
      </c>
      <c r="I11" s="76"/>
      <c r="J11" s="76"/>
      <c r="K11" s="76"/>
      <c r="L11" s="76"/>
      <c r="M11" s="58" t="s">
        <v>74</v>
      </c>
      <c r="N11" s="67"/>
    </row>
    <row r="12" spans="1:14" ht="37.5">
      <c r="A12" s="72" t="s">
        <v>70</v>
      </c>
      <c r="B12" s="72" t="s">
        <v>70</v>
      </c>
      <c r="C12" s="74" t="s">
        <v>82</v>
      </c>
      <c r="D12" s="58" t="s">
        <v>20</v>
      </c>
      <c r="E12" s="58">
        <v>2560</v>
      </c>
      <c r="F12" s="69" t="s">
        <v>83</v>
      </c>
      <c r="G12" s="65"/>
      <c r="H12" s="76"/>
      <c r="I12" s="77">
        <v>383298.47</v>
      </c>
      <c r="J12" s="75"/>
      <c r="K12" s="75"/>
      <c r="L12" s="75"/>
      <c r="M12" s="75">
        <v>36701.53</v>
      </c>
      <c r="N12" s="67"/>
    </row>
    <row r="13" spans="1:14">
      <c r="A13" s="61" t="s">
        <v>70</v>
      </c>
      <c r="B13" s="61" t="s">
        <v>70</v>
      </c>
      <c r="C13" s="63" t="s">
        <v>82</v>
      </c>
      <c r="D13" s="64" t="s">
        <v>20</v>
      </c>
      <c r="E13" s="64">
        <v>2560</v>
      </c>
      <c r="F13" s="62" t="s">
        <v>84</v>
      </c>
      <c r="G13" s="65"/>
      <c r="H13" s="65"/>
      <c r="I13" s="78">
        <v>460000</v>
      </c>
      <c r="J13" s="66"/>
      <c r="K13" s="66"/>
      <c r="L13" s="66"/>
      <c r="M13" s="79" t="s">
        <v>74</v>
      </c>
      <c r="N13" s="67"/>
    </row>
    <row r="14" spans="1:14">
      <c r="A14" s="61" t="s">
        <v>70</v>
      </c>
      <c r="B14" s="61" t="s">
        <v>70</v>
      </c>
      <c r="C14" s="63" t="s">
        <v>82</v>
      </c>
      <c r="D14" s="64" t="s">
        <v>20</v>
      </c>
      <c r="E14" s="64">
        <v>2560</v>
      </c>
      <c r="F14" s="62" t="s">
        <v>85</v>
      </c>
      <c r="G14" s="65"/>
      <c r="H14" s="65"/>
      <c r="I14" s="65"/>
      <c r="J14" s="66"/>
      <c r="K14" s="66"/>
      <c r="L14" s="66">
        <v>92000</v>
      </c>
      <c r="M14" s="79" t="s">
        <v>74</v>
      </c>
      <c r="N14" s="67"/>
    </row>
    <row r="15" spans="1:14">
      <c r="A15" s="61" t="s">
        <v>70</v>
      </c>
      <c r="B15" s="61" t="s">
        <v>70</v>
      </c>
      <c r="C15" s="63" t="s">
        <v>82</v>
      </c>
      <c r="D15" s="64" t="s">
        <v>20</v>
      </c>
      <c r="E15" s="64">
        <v>2559</v>
      </c>
      <c r="F15" s="62" t="s">
        <v>86</v>
      </c>
      <c r="G15" s="65"/>
      <c r="H15" s="65"/>
      <c r="I15" s="65"/>
      <c r="J15" s="66">
        <v>40000</v>
      </c>
      <c r="K15" s="66"/>
      <c r="L15" s="66"/>
      <c r="M15" s="80"/>
      <c r="N15" s="67"/>
    </row>
    <row r="16" spans="1:14">
      <c r="A16" s="61" t="s">
        <v>70</v>
      </c>
      <c r="B16" s="61" t="s">
        <v>70</v>
      </c>
      <c r="C16" s="63" t="s">
        <v>82</v>
      </c>
      <c r="D16" s="64" t="s">
        <v>22</v>
      </c>
      <c r="E16" s="64" t="s">
        <v>87</v>
      </c>
      <c r="F16" s="62" t="s">
        <v>88</v>
      </c>
      <c r="G16" s="65"/>
      <c r="H16" s="66">
        <v>13966700</v>
      </c>
      <c r="I16" s="65"/>
      <c r="J16" s="65"/>
      <c r="K16" s="65"/>
      <c r="L16" s="65"/>
      <c r="M16" s="81"/>
      <c r="N16" s="67"/>
    </row>
    <row r="17" spans="1:14">
      <c r="A17" s="61" t="s">
        <v>70</v>
      </c>
      <c r="B17" s="61" t="s">
        <v>70</v>
      </c>
      <c r="C17" s="63" t="s">
        <v>82</v>
      </c>
      <c r="D17" s="64" t="s">
        <v>20</v>
      </c>
      <c r="E17" s="64" t="s">
        <v>87</v>
      </c>
      <c r="F17" s="62" t="s">
        <v>89</v>
      </c>
      <c r="G17" s="65"/>
      <c r="H17" s="78">
        <v>800000</v>
      </c>
      <c r="I17" s="65"/>
      <c r="J17" s="65"/>
      <c r="K17" s="65"/>
      <c r="L17" s="65"/>
      <c r="M17" s="82">
        <v>2605284.4300000002</v>
      </c>
      <c r="N17" s="67"/>
    </row>
    <row r="18" spans="1:14">
      <c r="A18" s="61" t="s">
        <v>70</v>
      </c>
      <c r="B18" s="61" t="s">
        <v>70</v>
      </c>
      <c r="C18" s="63" t="s">
        <v>82</v>
      </c>
      <c r="D18" s="64" t="s">
        <v>20</v>
      </c>
      <c r="E18" s="64" t="s">
        <v>87</v>
      </c>
      <c r="F18" s="62" t="s">
        <v>90</v>
      </c>
      <c r="G18" s="65"/>
      <c r="H18" s="78">
        <v>520000</v>
      </c>
      <c r="I18" s="65"/>
      <c r="J18" s="65"/>
      <c r="K18" s="65"/>
      <c r="L18" s="65"/>
      <c r="M18" s="62"/>
    </row>
    <row r="19" spans="1:14">
      <c r="A19" s="83"/>
      <c r="B19" s="83"/>
      <c r="C19" s="83"/>
      <c r="D19" s="83"/>
      <c r="E19" s="83"/>
      <c r="F19" s="84" t="s">
        <v>61</v>
      </c>
      <c r="G19" s="85">
        <f>SUM(G7:G18)</f>
        <v>0</v>
      </c>
      <c r="H19" s="86">
        <f t="shared" ref="H19:L19" si="0">SUM(H7:H18)</f>
        <v>15724678</v>
      </c>
      <c r="I19" s="87">
        <f t="shared" si="0"/>
        <v>843298.47</v>
      </c>
      <c r="J19" s="87">
        <f t="shared" si="0"/>
        <v>40000</v>
      </c>
      <c r="K19" s="87">
        <f t="shared" si="0"/>
        <v>0</v>
      </c>
      <c r="L19" s="87">
        <f t="shared" si="0"/>
        <v>92000</v>
      </c>
      <c r="M19" s="88">
        <f>SUM(M7:M18)</f>
        <v>2641985.96</v>
      </c>
    </row>
    <row r="21" spans="1:14">
      <c r="H21" s="89"/>
    </row>
    <row r="26" spans="1:14">
      <c r="G26" s="90"/>
    </row>
    <row r="27" spans="1:14">
      <c r="G27" s="90"/>
    </row>
  </sheetData>
  <mergeCells count="14">
    <mergeCell ref="H5:J5"/>
    <mergeCell ref="K5:K6"/>
    <mergeCell ref="L5:L6"/>
    <mergeCell ref="M5:M6"/>
    <mergeCell ref="A1:M1"/>
    <mergeCell ref="A2:M2"/>
    <mergeCell ref="A4:A6"/>
    <mergeCell ref="B4:B6"/>
    <mergeCell ref="C4:C6"/>
    <mergeCell ref="D4:D6"/>
    <mergeCell ref="E4:E6"/>
    <mergeCell ref="F4:F6"/>
    <mergeCell ref="G4:L4"/>
    <mergeCell ref="G5:G6"/>
  </mergeCells>
  <pageMargins left="0.23622047244094491" right="3.937007874015748E-2" top="0.19685039370078741" bottom="0.15748031496062992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47"/>
  <sheetViews>
    <sheetView topLeftCell="A22" workbookViewId="0">
      <selection activeCell="A10" sqref="A10:XFD10"/>
    </sheetView>
  </sheetViews>
  <sheetFormatPr defaultColWidth="7.125" defaultRowHeight="14.25"/>
  <cols>
    <col min="1" max="1" width="9.75" style="54" bestFit="1" customWidth="1"/>
    <col min="2" max="2" width="17.125" style="54" customWidth="1"/>
    <col min="3" max="3" width="6.875" style="54" customWidth="1"/>
    <col min="4" max="4" width="9" style="54" customWidth="1"/>
    <col min="5" max="5" width="10" style="54" hidden="1" customWidth="1"/>
    <col min="6" max="6" width="29.5" style="54" customWidth="1"/>
    <col min="7" max="7" width="12.375" style="55" customWidth="1"/>
    <col min="8" max="8" width="11.5" style="55" customWidth="1"/>
    <col min="9" max="9" width="11.375" style="54" customWidth="1"/>
    <col min="10" max="10" width="10.625" style="54" customWidth="1"/>
    <col min="11" max="11" width="11.75" style="55" customWidth="1"/>
    <col min="12" max="12" width="11.25" style="54" customWidth="1"/>
    <col min="13" max="13" width="10.75" style="54" customWidth="1"/>
    <col min="14" max="14" width="10.375" style="1" bestFit="1" customWidth="1"/>
    <col min="15" max="16384" width="7.125" style="2"/>
  </cols>
  <sheetData>
    <row r="1" spans="1:14" ht="21">
      <c r="A1" s="1082" t="s">
        <v>0</v>
      </c>
      <c r="B1" s="1082"/>
      <c r="C1" s="1082"/>
      <c r="D1" s="1082"/>
      <c r="E1" s="1082"/>
      <c r="F1" s="1082"/>
      <c r="G1" s="1082"/>
      <c r="H1" s="1082"/>
      <c r="I1" s="1082"/>
      <c r="J1" s="1082"/>
      <c r="K1" s="1082"/>
      <c r="L1" s="1082"/>
      <c r="M1" s="1082"/>
    </row>
    <row r="2" spans="1:14" ht="21">
      <c r="A2" s="1083" t="s">
        <v>1</v>
      </c>
      <c r="B2" s="1083"/>
      <c r="C2" s="1083"/>
      <c r="D2" s="1083"/>
      <c r="E2" s="1083"/>
      <c r="F2" s="3"/>
      <c r="G2" s="4"/>
      <c r="H2" s="4"/>
      <c r="I2" s="3"/>
      <c r="J2" s="3"/>
      <c r="K2" s="1083" t="s">
        <v>62</v>
      </c>
      <c r="L2" s="1083"/>
      <c r="M2" s="1083"/>
    </row>
    <row r="3" spans="1:14" s="7" customFormat="1" ht="21">
      <c r="A3" s="1084" t="s">
        <v>2</v>
      </c>
      <c r="B3" s="1084" t="s">
        <v>3</v>
      </c>
      <c r="C3" s="1085" t="s">
        <v>4</v>
      </c>
      <c r="D3" s="1088" t="s">
        <v>5</v>
      </c>
      <c r="E3" s="1091" t="s">
        <v>6</v>
      </c>
      <c r="F3" s="1088" t="s">
        <v>7</v>
      </c>
      <c r="G3" s="1094" t="s">
        <v>8</v>
      </c>
      <c r="H3" s="1095"/>
      <c r="I3" s="1095"/>
      <c r="J3" s="1095"/>
      <c r="K3" s="1095"/>
      <c r="L3" s="1096"/>
      <c r="M3" s="5" t="s">
        <v>9</v>
      </c>
      <c r="N3" s="6"/>
    </row>
    <row r="4" spans="1:14" s="7" customFormat="1" ht="21">
      <c r="A4" s="1084"/>
      <c r="B4" s="1084"/>
      <c r="C4" s="1086"/>
      <c r="D4" s="1089"/>
      <c r="E4" s="1092"/>
      <c r="F4" s="1089"/>
      <c r="G4" s="1097" t="s">
        <v>10</v>
      </c>
      <c r="H4" s="1094" t="s">
        <v>11</v>
      </c>
      <c r="I4" s="1095"/>
      <c r="J4" s="1096"/>
      <c r="K4" s="1097" t="s">
        <v>12</v>
      </c>
      <c r="L4" s="1091" t="s">
        <v>13</v>
      </c>
      <c r="M4" s="1091" t="s">
        <v>14</v>
      </c>
      <c r="N4" s="6"/>
    </row>
    <row r="5" spans="1:14" s="7" customFormat="1" ht="42">
      <c r="A5" s="1084"/>
      <c r="B5" s="1084"/>
      <c r="C5" s="1087"/>
      <c r="D5" s="1090"/>
      <c r="E5" s="1093"/>
      <c r="F5" s="1090"/>
      <c r="G5" s="1098"/>
      <c r="H5" s="8" t="s">
        <v>15</v>
      </c>
      <c r="I5" s="9" t="s">
        <v>16</v>
      </c>
      <c r="J5" s="9" t="s">
        <v>17</v>
      </c>
      <c r="K5" s="1098"/>
      <c r="L5" s="1093"/>
      <c r="M5" s="1093"/>
      <c r="N5" s="6"/>
    </row>
    <row r="6" spans="1:14" s="14" customFormat="1" ht="20.100000000000001" customHeight="1">
      <c r="A6" s="10" t="s">
        <v>18</v>
      </c>
      <c r="B6" s="11" t="s">
        <v>18</v>
      </c>
      <c r="C6" s="12" t="s">
        <v>19</v>
      </c>
      <c r="D6" s="11" t="s">
        <v>20</v>
      </c>
      <c r="E6" s="11">
        <v>2560</v>
      </c>
      <c r="F6" s="11" t="s">
        <v>21</v>
      </c>
      <c r="G6" s="13">
        <v>6000</v>
      </c>
      <c r="I6" s="13"/>
      <c r="J6" s="11"/>
      <c r="K6" s="13">
        <v>6000</v>
      </c>
      <c r="L6" s="15"/>
      <c r="M6" s="16"/>
    </row>
    <row r="7" spans="1:14" s="14" customFormat="1" ht="20.100000000000001" customHeight="1">
      <c r="A7" s="10" t="s">
        <v>18</v>
      </c>
      <c r="B7" s="17" t="s">
        <v>18</v>
      </c>
      <c r="C7" s="18" t="s">
        <v>19</v>
      </c>
      <c r="D7" s="11" t="s">
        <v>22</v>
      </c>
      <c r="E7" s="11">
        <v>2560</v>
      </c>
      <c r="F7" s="11" t="s">
        <v>23</v>
      </c>
      <c r="G7" s="13">
        <v>753000</v>
      </c>
      <c r="H7" s="13">
        <v>753000</v>
      </c>
      <c r="I7" s="10"/>
      <c r="J7" s="10"/>
      <c r="K7" s="19"/>
      <c r="L7" s="20"/>
      <c r="M7" s="16"/>
    </row>
    <row r="8" spans="1:14" s="14" customFormat="1" ht="20.100000000000001" customHeight="1">
      <c r="A8" s="10" t="s">
        <v>18</v>
      </c>
      <c r="B8" s="10" t="s">
        <v>24</v>
      </c>
      <c r="C8" s="18" t="s">
        <v>25</v>
      </c>
      <c r="D8" s="11" t="s">
        <v>20</v>
      </c>
      <c r="E8" s="10">
        <v>2560</v>
      </c>
      <c r="F8" s="10" t="s">
        <v>26</v>
      </c>
      <c r="G8" s="13">
        <v>4500</v>
      </c>
      <c r="H8" s="21"/>
      <c r="I8" s="13">
        <v>4500</v>
      </c>
      <c r="J8" s="10"/>
      <c r="K8" s="19"/>
      <c r="L8" s="20"/>
      <c r="M8" s="16"/>
    </row>
    <row r="9" spans="1:14" ht="20.100000000000001" customHeight="1">
      <c r="A9" s="10" t="s">
        <v>18</v>
      </c>
      <c r="B9" s="11" t="s">
        <v>18</v>
      </c>
      <c r="C9" s="12" t="s">
        <v>19</v>
      </c>
      <c r="D9" s="11" t="s">
        <v>20</v>
      </c>
      <c r="E9" s="11">
        <v>2560</v>
      </c>
      <c r="F9" s="22" t="s">
        <v>27</v>
      </c>
      <c r="G9" s="13">
        <v>25000</v>
      </c>
      <c r="H9" s="23"/>
      <c r="I9" s="13">
        <v>25000</v>
      </c>
      <c r="J9" s="10"/>
      <c r="K9" s="19"/>
      <c r="L9" s="24"/>
      <c r="M9" s="16"/>
    </row>
    <row r="10" spans="1:14" ht="39.950000000000003" customHeight="1">
      <c r="A10" s="10" t="s">
        <v>18</v>
      </c>
      <c r="B10" s="11" t="s">
        <v>18</v>
      </c>
      <c r="C10" s="12" t="s">
        <v>19</v>
      </c>
      <c r="D10" s="11" t="s">
        <v>20</v>
      </c>
      <c r="E10" s="11">
        <v>2560</v>
      </c>
      <c r="F10" s="11" t="s">
        <v>28</v>
      </c>
      <c r="G10" s="13">
        <v>9000</v>
      </c>
      <c r="H10" s="23"/>
      <c r="I10" s="13">
        <v>9000</v>
      </c>
      <c r="J10" s="10"/>
      <c r="K10" s="19"/>
      <c r="L10" s="25"/>
      <c r="M10" s="16"/>
    </row>
    <row r="11" spans="1:14" ht="21">
      <c r="A11" s="10" t="s">
        <v>18</v>
      </c>
      <c r="B11" s="11" t="s">
        <v>18</v>
      </c>
      <c r="C11" s="12" t="s">
        <v>19</v>
      </c>
      <c r="D11" s="11" t="s">
        <v>20</v>
      </c>
      <c r="E11" s="11">
        <v>2560</v>
      </c>
      <c r="F11" s="26" t="s">
        <v>29</v>
      </c>
      <c r="G11" s="13">
        <v>50429.85</v>
      </c>
      <c r="H11" s="23"/>
      <c r="I11" s="13">
        <v>50429.85</v>
      </c>
      <c r="J11" s="11"/>
      <c r="K11" s="13"/>
      <c r="L11" s="27"/>
      <c r="M11" s="16">
        <v>9570.15</v>
      </c>
      <c r="N11" s="28"/>
    </row>
    <row r="12" spans="1:14" ht="60" customHeight="1">
      <c r="A12" s="10" t="s">
        <v>18</v>
      </c>
      <c r="B12" s="11" t="s">
        <v>18</v>
      </c>
      <c r="C12" s="12" t="s">
        <v>19</v>
      </c>
      <c r="D12" s="11" t="s">
        <v>20</v>
      </c>
      <c r="E12" s="11">
        <v>2560</v>
      </c>
      <c r="F12" s="11" t="s">
        <v>30</v>
      </c>
      <c r="G12" s="13">
        <v>80000</v>
      </c>
      <c r="H12" s="23"/>
      <c r="I12" s="13">
        <v>80000</v>
      </c>
      <c r="J12" s="11"/>
      <c r="K12" s="13"/>
      <c r="L12" s="15"/>
      <c r="M12" s="16"/>
    </row>
    <row r="13" spans="1:14" ht="39.950000000000003" customHeight="1">
      <c r="A13" s="10" t="s">
        <v>18</v>
      </c>
      <c r="B13" s="11" t="s">
        <v>18</v>
      </c>
      <c r="C13" s="12" t="s">
        <v>19</v>
      </c>
      <c r="D13" s="11" t="s">
        <v>20</v>
      </c>
      <c r="E13" s="11">
        <v>2560</v>
      </c>
      <c r="F13" s="11" t="s">
        <v>31</v>
      </c>
      <c r="G13" s="13">
        <v>80000</v>
      </c>
      <c r="H13" s="23"/>
      <c r="I13" s="13">
        <v>80000</v>
      </c>
      <c r="J13" s="11"/>
      <c r="K13" s="13"/>
      <c r="L13" s="15"/>
      <c r="M13" s="16"/>
    </row>
    <row r="14" spans="1:14" ht="21">
      <c r="A14" s="10" t="s">
        <v>18</v>
      </c>
      <c r="B14" s="11" t="s">
        <v>18</v>
      </c>
      <c r="C14" s="12" t="s">
        <v>19</v>
      </c>
      <c r="D14" s="11" t="s">
        <v>20</v>
      </c>
      <c r="E14" s="11">
        <v>2560</v>
      </c>
      <c r="F14" s="11" t="s">
        <v>32</v>
      </c>
      <c r="G14" s="13">
        <v>18000</v>
      </c>
      <c r="H14" s="23"/>
      <c r="I14" s="13"/>
      <c r="J14" s="11"/>
      <c r="K14" s="13">
        <v>18000</v>
      </c>
      <c r="L14" s="15"/>
      <c r="M14" s="16"/>
    </row>
    <row r="15" spans="1:14" ht="21">
      <c r="A15" s="10" t="s">
        <v>18</v>
      </c>
      <c r="B15" s="11" t="s">
        <v>18</v>
      </c>
      <c r="C15" s="12" t="s">
        <v>19</v>
      </c>
      <c r="D15" s="11" t="s">
        <v>20</v>
      </c>
      <c r="E15" s="11">
        <v>2560</v>
      </c>
      <c r="F15" s="11" t="s">
        <v>33</v>
      </c>
      <c r="G15" s="13">
        <v>90000</v>
      </c>
      <c r="H15" s="23"/>
      <c r="I15" s="13">
        <v>90000</v>
      </c>
      <c r="J15" s="11"/>
      <c r="K15" s="13"/>
      <c r="L15" s="29"/>
      <c r="M15" s="16"/>
    </row>
    <row r="16" spans="1:14" ht="21">
      <c r="A16" s="10" t="s">
        <v>18</v>
      </c>
      <c r="B16" s="11" t="s">
        <v>18</v>
      </c>
      <c r="C16" s="12" t="s">
        <v>19</v>
      </c>
      <c r="D16" s="11" t="s">
        <v>20</v>
      </c>
      <c r="E16" s="11">
        <v>2560</v>
      </c>
      <c r="F16" s="11" t="s">
        <v>34</v>
      </c>
      <c r="G16" s="13">
        <v>22000</v>
      </c>
      <c r="H16" s="23"/>
      <c r="I16" s="13">
        <v>22000</v>
      </c>
      <c r="J16" s="11"/>
      <c r="K16" s="13"/>
      <c r="L16" s="29"/>
      <c r="M16" s="16"/>
    </row>
    <row r="17" spans="1:13" s="2" customFormat="1" ht="24" customHeight="1">
      <c r="A17" s="10" t="s">
        <v>18</v>
      </c>
      <c r="B17" s="11" t="s">
        <v>18</v>
      </c>
      <c r="C17" s="12" t="s">
        <v>19</v>
      </c>
      <c r="D17" s="11" t="s">
        <v>20</v>
      </c>
      <c r="E17" s="11">
        <v>2560</v>
      </c>
      <c r="F17" s="11" t="s">
        <v>35</v>
      </c>
      <c r="G17" s="13">
        <v>30000</v>
      </c>
      <c r="H17" s="23"/>
      <c r="I17" s="13">
        <v>30000</v>
      </c>
      <c r="J17" s="11"/>
      <c r="K17" s="13"/>
      <c r="L17" s="29"/>
      <c r="M17" s="30"/>
    </row>
    <row r="18" spans="1:13" s="2" customFormat="1" ht="21">
      <c r="A18" s="10" t="s">
        <v>18</v>
      </c>
      <c r="B18" s="11" t="s">
        <v>18</v>
      </c>
      <c r="C18" s="12" t="s">
        <v>19</v>
      </c>
      <c r="D18" s="11" t="s">
        <v>20</v>
      </c>
      <c r="E18" s="11">
        <v>2560</v>
      </c>
      <c r="F18" s="11" t="s">
        <v>36</v>
      </c>
      <c r="G18" s="13">
        <v>15000</v>
      </c>
      <c r="H18" s="23"/>
      <c r="I18" s="13">
        <v>15000</v>
      </c>
      <c r="J18" s="11"/>
      <c r="K18" s="13"/>
      <c r="L18" s="29"/>
      <c r="M18" s="16"/>
    </row>
    <row r="19" spans="1:13" s="2" customFormat="1" ht="26.25" customHeight="1">
      <c r="A19" s="10" t="s">
        <v>18</v>
      </c>
      <c r="B19" s="11" t="s">
        <v>18</v>
      </c>
      <c r="C19" s="18" t="s">
        <v>19</v>
      </c>
      <c r="D19" s="11" t="s">
        <v>20</v>
      </c>
      <c r="E19" s="11">
        <v>2560</v>
      </c>
      <c r="F19" s="11" t="s">
        <v>37</v>
      </c>
      <c r="G19" s="13">
        <v>34000</v>
      </c>
      <c r="H19" s="23"/>
      <c r="I19" s="13">
        <v>34000</v>
      </c>
      <c r="J19" s="10"/>
      <c r="K19" s="19"/>
      <c r="L19" s="20"/>
      <c r="M19" s="16"/>
    </row>
    <row r="20" spans="1:13" s="2" customFormat="1" ht="21">
      <c r="A20" s="10" t="s">
        <v>18</v>
      </c>
      <c r="B20" s="11" t="s">
        <v>18</v>
      </c>
      <c r="C20" s="18" t="s">
        <v>19</v>
      </c>
      <c r="D20" s="11" t="s">
        <v>20</v>
      </c>
      <c r="E20" s="11">
        <v>2560</v>
      </c>
      <c r="F20" s="11" t="s">
        <v>38</v>
      </c>
      <c r="G20" s="13">
        <v>20000</v>
      </c>
      <c r="H20" s="23"/>
      <c r="I20" s="13">
        <v>20000</v>
      </c>
      <c r="J20" s="10"/>
      <c r="K20" s="19"/>
      <c r="L20" s="20"/>
      <c r="M20" s="16"/>
    </row>
    <row r="21" spans="1:13" s="2" customFormat="1" ht="42">
      <c r="A21" s="10" t="s">
        <v>18</v>
      </c>
      <c r="B21" s="11" t="s">
        <v>18</v>
      </c>
      <c r="C21" s="18" t="s">
        <v>19</v>
      </c>
      <c r="D21" s="11" t="s">
        <v>20</v>
      </c>
      <c r="E21" s="11">
        <v>2560</v>
      </c>
      <c r="F21" s="11" t="s">
        <v>39</v>
      </c>
      <c r="G21" s="13">
        <v>99000</v>
      </c>
      <c r="H21" s="23"/>
      <c r="I21" s="13">
        <v>99000</v>
      </c>
      <c r="J21" s="10"/>
      <c r="K21" s="19"/>
      <c r="L21" s="20"/>
      <c r="M21" s="16"/>
    </row>
    <row r="22" spans="1:13" s="2" customFormat="1" ht="21">
      <c r="A22" s="10" t="s">
        <v>18</v>
      </c>
      <c r="B22" s="11" t="s">
        <v>18</v>
      </c>
      <c r="C22" s="18" t="s">
        <v>19</v>
      </c>
      <c r="D22" s="11" t="s">
        <v>20</v>
      </c>
      <c r="E22" s="11">
        <v>2560</v>
      </c>
      <c r="F22" s="11" t="s">
        <v>40</v>
      </c>
      <c r="G22" s="13">
        <v>67000</v>
      </c>
      <c r="H22" s="23"/>
      <c r="I22" s="13">
        <v>67000</v>
      </c>
      <c r="J22" s="10"/>
      <c r="K22" s="19"/>
      <c r="L22" s="20"/>
      <c r="M22" s="16"/>
    </row>
    <row r="23" spans="1:13" s="2" customFormat="1" ht="42.75" customHeight="1">
      <c r="A23" s="10" t="s">
        <v>18</v>
      </c>
      <c r="B23" s="31" t="s">
        <v>41</v>
      </c>
      <c r="C23" s="18" t="s">
        <v>42</v>
      </c>
      <c r="D23" s="10" t="s">
        <v>20</v>
      </c>
      <c r="E23" s="10">
        <v>2560</v>
      </c>
      <c r="F23" s="32" t="s">
        <v>43</v>
      </c>
      <c r="G23" s="33">
        <v>30000</v>
      </c>
      <c r="H23" s="23"/>
      <c r="I23" s="33">
        <v>30000</v>
      </c>
      <c r="J23" s="10"/>
      <c r="K23" s="19"/>
      <c r="L23" s="20"/>
      <c r="M23" s="16"/>
    </row>
    <row r="24" spans="1:13" s="2" customFormat="1" ht="21">
      <c r="A24" s="10" t="s">
        <v>18</v>
      </c>
      <c r="B24" s="31" t="s">
        <v>41</v>
      </c>
      <c r="C24" s="18" t="s">
        <v>42</v>
      </c>
      <c r="D24" s="10" t="s">
        <v>20</v>
      </c>
      <c r="E24" s="10">
        <v>2560</v>
      </c>
      <c r="F24" s="10" t="s">
        <v>44</v>
      </c>
      <c r="G24" s="34">
        <v>3000</v>
      </c>
      <c r="H24" s="23"/>
      <c r="I24" s="34">
        <v>3000</v>
      </c>
      <c r="J24" s="10"/>
      <c r="K24" s="19"/>
      <c r="L24" s="20"/>
      <c r="M24" s="16"/>
    </row>
    <row r="25" spans="1:13" s="2" customFormat="1" ht="21">
      <c r="A25" s="10" t="s">
        <v>18</v>
      </c>
      <c r="B25" s="31" t="s">
        <v>41</v>
      </c>
      <c r="C25" s="18" t="s">
        <v>42</v>
      </c>
      <c r="D25" s="11" t="s">
        <v>20</v>
      </c>
      <c r="E25" s="10">
        <v>2560</v>
      </c>
      <c r="F25" s="35" t="s">
        <v>45</v>
      </c>
      <c r="G25" s="34">
        <v>40000</v>
      </c>
      <c r="H25" s="23"/>
      <c r="I25" s="34">
        <v>40000</v>
      </c>
      <c r="J25" s="10"/>
      <c r="K25" s="19"/>
      <c r="L25" s="20"/>
      <c r="M25" s="16"/>
    </row>
    <row r="26" spans="1:13" s="2" customFormat="1" ht="21">
      <c r="A26" s="10" t="s">
        <v>18</v>
      </c>
      <c r="B26" s="31" t="s">
        <v>41</v>
      </c>
      <c r="C26" s="18" t="s">
        <v>42</v>
      </c>
      <c r="D26" s="11" t="s">
        <v>20</v>
      </c>
      <c r="E26" s="10">
        <v>2560</v>
      </c>
      <c r="F26" s="35" t="s">
        <v>46</v>
      </c>
      <c r="G26" s="34">
        <v>13000</v>
      </c>
      <c r="H26" s="23"/>
      <c r="I26" s="34">
        <v>13000</v>
      </c>
      <c r="J26" s="10"/>
      <c r="K26" s="19"/>
      <c r="L26" s="20"/>
      <c r="M26" s="16"/>
    </row>
    <row r="27" spans="1:13" s="2" customFormat="1" ht="21">
      <c r="A27" s="10" t="s">
        <v>18</v>
      </c>
      <c r="B27" s="10" t="s">
        <v>24</v>
      </c>
      <c r="C27" s="12" t="s">
        <v>25</v>
      </c>
      <c r="D27" s="11" t="s">
        <v>20</v>
      </c>
      <c r="E27" s="11">
        <v>2560</v>
      </c>
      <c r="F27" s="11" t="s">
        <v>34</v>
      </c>
      <c r="G27" s="13">
        <v>22000</v>
      </c>
      <c r="H27" s="23"/>
      <c r="I27" s="13">
        <v>22000</v>
      </c>
      <c r="J27" s="11"/>
      <c r="K27" s="13"/>
      <c r="L27" s="29"/>
      <c r="M27" s="16"/>
    </row>
    <row r="28" spans="1:13" s="2" customFormat="1" ht="39.950000000000003" customHeight="1">
      <c r="A28" s="10" t="s">
        <v>18</v>
      </c>
      <c r="B28" s="10" t="s">
        <v>24</v>
      </c>
      <c r="C28" s="18" t="s">
        <v>25</v>
      </c>
      <c r="D28" s="11" t="s">
        <v>20</v>
      </c>
      <c r="E28" s="10">
        <v>2560</v>
      </c>
      <c r="F28" s="10" t="s">
        <v>47</v>
      </c>
      <c r="G28" s="13">
        <v>5500</v>
      </c>
      <c r="H28" s="23"/>
      <c r="I28" s="13">
        <v>5500</v>
      </c>
      <c r="J28" s="10"/>
      <c r="K28" s="19"/>
      <c r="L28" s="20"/>
      <c r="M28" s="16"/>
    </row>
    <row r="29" spans="1:13" s="2" customFormat="1" ht="21">
      <c r="A29" s="10" t="s">
        <v>18</v>
      </c>
      <c r="B29" s="31" t="s">
        <v>48</v>
      </c>
      <c r="C29" s="18" t="s">
        <v>49</v>
      </c>
      <c r="D29" s="10" t="s">
        <v>20</v>
      </c>
      <c r="E29" s="10">
        <v>2560</v>
      </c>
      <c r="F29" s="10" t="s">
        <v>50</v>
      </c>
      <c r="G29" s="13">
        <v>2500</v>
      </c>
      <c r="H29" s="23"/>
      <c r="I29" s="13">
        <v>2500</v>
      </c>
      <c r="J29" s="10"/>
      <c r="K29" s="19"/>
      <c r="L29" s="20"/>
      <c r="M29" s="16"/>
    </row>
    <row r="30" spans="1:13" s="2" customFormat="1" ht="39.950000000000003" customHeight="1">
      <c r="A30" s="10" t="s">
        <v>18</v>
      </c>
      <c r="B30" s="31" t="s">
        <v>48</v>
      </c>
      <c r="C30" s="18" t="s">
        <v>49</v>
      </c>
      <c r="D30" s="10" t="s">
        <v>20</v>
      </c>
      <c r="E30" s="10">
        <v>2560</v>
      </c>
      <c r="F30" s="10" t="s">
        <v>51</v>
      </c>
      <c r="G30" s="13">
        <v>10000</v>
      </c>
      <c r="H30" s="23"/>
      <c r="I30" s="13">
        <v>10000</v>
      </c>
      <c r="J30" s="10"/>
      <c r="K30" s="19"/>
      <c r="L30" s="20"/>
      <c r="M30" s="16"/>
    </row>
    <row r="31" spans="1:13" s="2" customFormat="1" ht="39.950000000000003" customHeight="1">
      <c r="A31" s="10" t="s">
        <v>18</v>
      </c>
      <c r="B31" s="31" t="s">
        <v>52</v>
      </c>
      <c r="C31" s="18" t="s">
        <v>53</v>
      </c>
      <c r="D31" s="10" t="s">
        <v>20</v>
      </c>
      <c r="E31" s="10">
        <v>2560</v>
      </c>
      <c r="F31" s="10" t="s">
        <v>54</v>
      </c>
      <c r="G31" s="34">
        <v>8000</v>
      </c>
      <c r="H31" s="23"/>
      <c r="I31" s="34">
        <v>8000</v>
      </c>
      <c r="J31" s="10"/>
      <c r="K31" s="19"/>
      <c r="L31" s="20"/>
      <c r="M31" s="16"/>
    </row>
    <row r="32" spans="1:13" s="2" customFormat="1" ht="21">
      <c r="A32" s="10" t="s">
        <v>18</v>
      </c>
      <c r="B32" s="31" t="s">
        <v>52</v>
      </c>
      <c r="C32" s="18" t="s">
        <v>53</v>
      </c>
      <c r="D32" s="10" t="s">
        <v>20</v>
      </c>
      <c r="E32" s="10">
        <v>2560</v>
      </c>
      <c r="F32" s="35" t="s">
        <v>46</v>
      </c>
      <c r="G32" s="36">
        <v>13000</v>
      </c>
      <c r="H32" s="23"/>
      <c r="I32" s="36">
        <v>13000</v>
      </c>
      <c r="J32" s="10"/>
      <c r="K32" s="19"/>
      <c r="L32" s="20"/>
      <c r="M32" s="16"/>
    </row>
    <row r="33" spans="1:14" ht="21">
      <c r="A33" s="10" t="s">
        <v>18</v>
      </c>
      <c r="B33" s="31" t="s">
        <v>52</v>
      </c>
      <c r="C33" s="18" t="s">
        <v>53</v>
      </c>
      <c r="D33" s="10" t="s">
        <v>20</v>
      </c>
      <c r="E33" s="10">
        <v>2560</v>
      </c>
      <c r="F33" s="35" t="s">
        <v>55</v>
      </c>
      <c r="G33" s="34">
        <v>30000</v>
      </c>
      <c r="H33" s="23"/>
      <c r="I33" s="34">
        <v>30000</v>
      </c>
      <c r="J33" s="10"/>
      <c r="K33" s="19"/>
      <c r="L33" s="20"/>
      <c r="M33" s="16"/>
    </row>
    <row r="34" spans="1:14" ht="45.75" customHeight="1">
      <c r="A34" s="10" t="s">
        <v>18</v>
      </c>
      <c r="B34" s="31" t="s">
        <v>52</v>
      </c>
      <c r="C34" s="18" t="s">
        <v>53</v>
      </c>
      <c r="D34" s="10" t="s">
        <v>20</v>
      </c>
      <c r="E34" s="10">
        <v>2560</v>
      </c>
      <c r="F34" s="37" t="s">
        <v>43</v>
      </c>
      <c r="G34" s="38">
        <v>30000</v>
      </c>
      <c r="H34" s="23"/>
      <c r="I34" s="38">
        <v>30000</v>
      </c>
      <c r="J34" s="10"/>
      <c r="K34" s="19"/>
      <c r="L34" s="20"/>
      <c r="M34" s="16"/>
    </row>
    <row r="35" spans="1:14" ht="22.5" customHeight="1">
      <c r="A35" s="10" t="s">
        <v>18</v>
      </c>
      <c r="B35" s="31" t="s">
        <v>56</v>
      </c>
      <c r="C35" s="18" t="s">
        <v>57</v>
      </c>
      <c r="D35" s="10" t="s">
        <v>20</v>
      </c>
      <c r="E35" s="10">
        <v>2560</v>
      </c>
      <c r="F35" s="11" t="s">
        <v>45</v>
      </c>
      <c r="G35" s="13">
        <v>40000</v>
      </c>
      <c r="H35" s="23"/>
      <c r="I35" s="13">
        <v>40000</v>
      </c>
      <c r="J35" s="10"/>
      <c r="K35" s="19"/>
      <c r="L35" s="20"/>
      <c r="M35" s="16"/>
    </row>
    <row r="36" spans="1:14" ht="39.950000000000003" customHeight="1">
      <c r="A36" s="10" t="s">
        <v>18</v>
      </c>
      <c r="B36" s="31" t="s">
        <v>56</v>
      </c>
      <c r="C36" s="18" t="s">
        <v>57</v>
      </c>
      <c r="D36" s="10" t="s">
        <v>20</v>
      </c>
      <c r="E36" s="10">
        <v>2560</v>
      </c>
      <c r="F36" s="11" t="s">
        <v>58</v>
      </c>
      <c r="G36" s="13">
        <v>15000</v>
      </c>
      <c r="H36" s="23"/>
      <c r="I36" s="13">
        <v>15000</v>
      </c>
      <c r="J36" s="10"/>
      <c r="K36" s="19"/>
      <c r="L36" s="20"/>
      <c r="M36" s="16"/>
    </row>
    <row r="37" spans="1:14" ht="21.75" customHeight="1">
      <c r="A37" s="10" t="s">
        <v>18</v>
      </c>
      <c r="B37" s="31" t="s">
        <v>56</v>
      </c>
      <c r="C37" s="18" t="s">
        <v>57</v>
      </c>
      <c r="D37" s="10" t="s">
        <v>20</v>
      </c>
      <c r="E37" s="10">
        <v>2560</v>
      </c>
      <c r="F37" s="11" t="s">
        <v>59</v>
      </c>
      <c r="G37" s="13">
        <v>30000</v>
      </c>
      <c r="H37" s="23"/>
      <c r="I37" s="13">
        <v>30000</v>
      </c>
      <c r="J37" s="10"/>
      <c r="K37" s="19"/>
      <c r="L37" s="20"/>
      <c r="M37" s="16"/>
    </row>
    <row r="38" spans="1:14" ht="27" customHeight="1">
      <c r="A38" s="10" t="s">
        <v>18</v>
      </c>
      <c r="B38" s="31" t="s">
        <v>56</v>
      </c>
      <c r="C38" s="18" t="s">
        <v>57</v>
      </c>
      <c r="D38" s="10" t="s">
        <v>20</v>
      </c>
      <c r="E38" s="10">
        <v>2560</v>
      </c>
      <c r="F38" s="11" t="s">
        <v>50</v>
      </c>
      <c r="G38" s="13">
        <v>2500</v>
      </c>
      <c r="H38" s="23"/>
      <c r="I38" s="13">
        <v>2500</v>
      </c>
      <c r="J38" s="10"/>
      <c r="K38" s="19"/>
      <c r="L38" s="20"/>
      <c r="M38" s="16"/>
    </row>
    <row r="39" spans="1:14" ht="46.5" customHeight="1">
      <c r="A39" s="10" t="s">
        <v>18</v>
      </c>
      <c r="B39" s="31" t="s">
        <v>56</v>
      </c>
      <c r="C39" s="18" t="s">
        <v>57</v>
      </c>
      <c r="D39" s="10" t="s">
        <v>20</v>
      </c>
      <c r="E39" s="10">
        <v>2560</v>
      </c>
      <c r="F39" s="11" t="s">
        <v>60</v>
      </c>
      <c r="G39" s="13">
        <v>5000</v>
      </c>
      <c r="H39" s="23"/>
      <c r="I39" s="13">
        <v>5000</v>
      </c>
      <c r="J39" s="10"/>
      <c r="K39" s="19"/>
      <c r="L39" s="20"/>
      <c r="M39" s="16"/>
    </row>
    <row r="40" spans="1:14" ht="21" hidden="1">
      <c r="A40" s="11"/>
      <c r="B40" s="11"/>
      <c r="C40" s="12"/>
      <c r="D40" s="11"/>
      <c r="E40" s="11"/>
      <c r="F40" s="11"/>
      <c r="G40" s="13"/>
      <c r="H40" s="13"/>
      <c r="I40" s="11"/>
      <c r="J40" s="11"/>
      <c r="K40" s="13"/>
      <c r="L40" s="39"/>
      <c r="M40" s="11"/>
    </row>
    <row r="41" spans="1:14" s="45" customFormat="1" ht="21">
      <c r="A41" s="1081"/>
      <c r="B41" s="1081"/>
      <c r="C41" s="1081"/>
      <c r="D41" s="1081"/>
      <c r="E41" s="1081"/>
      <c r="F41" s="40" t="s">
        <v>61</v>
      </c>
      <c r="G41" s="41">
        <f>SUM(G6:G40)</f>
        <v>1702429.85</v>
      </c>
      <c r="H41" s="41">
        <f>SUM(H6:H40)</f>
        <v>753000</v>
      </c>
      <c r="I41" s="41">
        <f>SUM(I6:I40)</f>
        <v>925429.85</v>
      </c>
      <c r="J41" s="42">
        <f>SUM(J15:J40)</f>
        <v>0</v>
      </c>
      <c r="K41" s="41">
        <f>SUM(K6:K40)</f>
        <v>24000</v>
      </c>
      <c r="L41" s="43">
        <f>SUM(L6:L40)</f>
        <v>0</v>
      </c>
      <c r="M41" s="43">
        <f>SUM(M6:M40)</f>
        <v>9570.15</v>
      </c>
      <c r="N41" s="44"/>
    </row>
    <row r="42" spans="1:14" ht="21">
      <c r="A42" s="46"/>
      <c r="B42" s="46"/>
      <c r="C42" s="47"/>
      <c r="D42" s="46"/>
      <c r="E42" s="46"/>
      <c r="F42" s="46"/>
      <c r="G42" s="48"/>
      <c r="H42" s="48"/>
      <c r="I42" s="46"/>
      <c r="J42" s="46"/>
      <c r="K42" s="48"/>
      <c r="L42" s="49"/>
      <c r="M42" s="49"/>
    </row>
    <row r="43" spans="1:14" ht="21">
      <c r="A43" s="46"/>
      <c r="B43" s="46"/>
      <c r="C43" s="47"/>
      <c r="D43" s="46"/>
      <c r="E43" s="46"/>
      <c r="F43" s="46"/>
      <c r="G43" s="48"/>
      <c r="H43" s="48"/>
      <c r="I43" s="46"/>
      <c r="J43" s="46"/>
      <c r="K43" s="48"/>
      <c r="L43" s="49"/>
      <c r="M43" s="49"/>
    </row>
    <row r="44" spans="1:14" ht="21">
      <c r="A44" s="46"/>
      <c r="B44" s="46"/>
      <c r="C44" s="47"/>
      <c r="D44" s="46"/>
      <c r="E44" s="46"/>
      <c r="F44" s="50"/>
      <c r="G44" s="48"/>
      <c r="H44" s="48"/>
      <c r="I44" s="46"/>
      <c r="J44" s="46"/>
      <c r="K44" s="48"/>
      <c r="L44" s="49"/>
      <c r="M44" s="49"/>
    </row>
    <row r="45" spans="1:14" ht="21">
      <c r="A45" s="51"/>
      <c r="B45" s="22"/>
      <c r="C45" s="51"/>
      <c r="D45" s="51"/>
      <c r="E45" s="51"/>
      <c r="F45" s="52"/>
      <c r="G45" s="53"/>
      <c r="H45" s="53"/>
      <c r="I45" s="51"/>
      <c r="J45" s="51"/>
      <c r="K45" s="53"/>
      <c r="L45" s="51"/>
      <c r="M45" s="51"/>
    </row>
    <row r="46" spans="1:14" ht="21">
      <c r="A46" s="51"/>
      <c r="B46" s="22"/>
      <c r="C46" s="51"/>
      <c r="D46" s="51"/>
      <c r="E46" s="51"/>
      <c r="F46" s="52"/>
      <c r="G46" s="53"/>
      <c r="H46" s="53"/>
      <c r="I46" s="51"/>
      <c r="J46" s="51"/>
      <c r="K46" s="53"/>
      <c r="L46" s="51"/>
      <c r="M46" s="51"/>
    </row>
    <row r="47" spans="1:14" ht="21">
      <c r="A47" s="51"/>
      <c r="B47" s="22"/>
      <c r="C47" s="51"/>
      <c r="D47" s="51"/>
      <c r="E47" s="51"/>
      <c r="F47" s="22"/>
      <c r="G47" s="53"/>
      <c r="H47" s="53"/>
      <c r="I47" s="51"/>
      <c r="J47" s="51"/>
      <c r="K47" s="53"/>
      <c r="L47" s="51"/>
      <c r="M47" s="51"/>
    </row>
  </sheetData>
  <mergeCells count="16">
    <mergeCell ref="A41:E41"/>
    <mergeCell ref="A1:M1"/>
    <mergeCell ref="A2:E2"/>
    <mergeCell ref="K2:M2"/>
    <mergeCell ref="A3:A5"/>
    <mergeCell ref="B3:B5"/>
    <mergeCell ref="C3:C5"/>
    <mergeCell ref="D3:D5"/>
    <mergeCell ref="E3:E5"/>
    <mergeCell ref="F3:F5"/>
    <mergeCell ref="G3:L3"/>
    <mergeCell ref="G4:G5"/>
    <mergeCell ref="H4:J4"/>
    <mergeCell ref="K4:K5"/>
    <mergeCell ref="L4:L5"/>
    <mergeCell ref="M4:M5"/>
  </mergeCells>
  <dataValidations count="4">
    <dataValidation type="list" allowBlank="1" showInputMessage="1" showErrorMessage="1" sqref="IQ42:IT44 SM42:SP44 ACI42:ACL44 AME42:AMH44 AWA42:AWD44 BFW42:BFZ44 BPS42:BPV44 BZO42:BZR44 CJK42:CJN44 CTG42:CTJ44 DDC42:DDF44 DMY42:DNB44 DWU42:DWX44 EGQ42:EGT44 EQM42:EQP44 FAI42:FAL44 FKE42:FKH44 FUA42:FUD44 GDW42:GDZ44 GNS42:GNV44 GXO42:GXR44 HHK42:HHN44 HRG42:HRJ44 IBC42:IBF44 IKY42:ILB44 IUU42:IUX44 JEQ42:JET44 JOM42:JOP44 JYI42:JYL44 KIE42:KIH44 KSA42:KSD44 LBW42:LBZ44 LLS42:LLV44 LVO42:LVR44 MFK42:MFN44 MPG42:MPJ44 MZC42:MZF44 NIY42:NJB44 NSU42:NSX44 OCQ42:OCT44 OMM42:OMP44 OWI42:OWL44 PGE42:PGH44 PQA42:PQD44 PZW42:PZZ44 QJS42:QJV44 QTO42:QTR44 RDK42:RDN44 RNG42:RNJ44 RXC42:RXF44 SGY42:SHB44 SQU42:SQX44 TAQ42:TAT44 TKM42:TKP44 TUI42:TUL44 UEE42:UEH44 UOA42:UOD44 UXW42:UXZ44 VHS42:VHV44 VRO42:VRR44 WBK42:WBN44 WLG42:WLJ44 WVC42:WVF44 IQ65578:IT65580 SM65578:SP65580 ACI65578:ACL65580 AME65578:AMH65580 AWA65578:AWD65580 BFW65578:BFZ65580 BPS65578:BPV65580 BZO65578:BZR65580 CJK65578:CJN65580 CTG65578:CTJ65580 DDC65578:DDF65580 DMY65578:DNB65580 DWU65578:DWX65580 EGQ65578:EGT65580 EQM65578:EQP65580 FAI65578:FAL65580 FKE65578:FKH65580 FUA65578:FUD65580 GDW65578:GDZ65580 GNS65578:GNV65580 GXO65578:GXR65580 HHK65578:HHN65580 HRG65578:HRJ65580 IBC65578:IBF65580 IKY65578:ILB65580 IUU65578:IUX65580 JEQ65578:JET65580 JOM65578:JOP65580 JYI65578:JYL65580 KIE65578:KIH65580 KSA65578:KSD65580 LBW65578:LBZ65580 LLS65578:LLV65580 LVO65578:LVR65580 MFK65578:MFN65580 MPG65578:MPJ65580 MZC65578:MZF65580 NIY65578:NJB65580 NSU65578:NSX65580 OCQ65578:OCT65580 OMM65578:OMP65580 OWI65578:OWL65580 PGE65578:PGH65580 PQA65578:PQD65580 PZW65578:PZZ65580 QJS65578:QJV65580 QTO65578:QTR65580 RDK65578:RDN65580 RNG65578:RNJ65580 RXC65578:RXF65580 SGY65578:SHB65580 SQU65578:SQX65580 TAQ65578:TAT65580 TKM65578:TKP65580 TUI65578:TUL65580 UEE65578:UEH65580 UOA65578:UOD65580 UXW65578:UXZ65580 VHS65578:VHV65580 VRO65578:VRR65580 WBK65578:WBN65580 WLG65578:WLJ65580 WVC65578:WVF65580 IQ131114:IT131116 SM131114:SP131116 ACI131114:ACL131116 AME131114:AMH131116 AWA131114:AWD131116 BFW131114:BFZ131116 BPS131114:BPV131116 BZO131114:BZR131116 CJK131114:CJN131116 CTG131114:CTJ131116 DDC131114:DDF131116 DMY131114:DNB131116 DWU131114:DWX131116 EGQ131114:EGT131116 EQM131114:EQP131116 FAI131114:FAL131116 FKE131114:FKH131116 FUA131114:FUD131116 GDW131114:GDZ131116 GNS131114:GNV131116 GXO131114:GXR131116 HHK131114:HHN131116 HRG131114:HRJ131116 IBC131114:IBF131116 IKY131114:ILB131116 IUU131114:IUX131116 JEQ131114:JET131116 JOM131114:JOP131116 JYI131114:JYL131116 KIE131114:KIH131116 KSA131114:KSD131116 LBW131114:LBZ131116 LLS131114:LLV131116 LVO131114:LVR131116 MFK131114:MFN131116 MPG131114:MPJ131116 MZC131114:MZF131116 NIY131114:NJB131116 NSU131114:NSX131116 OCQ131114:OCT131116 OMM131114:OMP131116 OWI131114:OWL131116 PGE131114:PGH131116 PQA131114:PQD131116 PZW131114:PZZ131116 QJS131114:QJV131116 QTO131114:QTR131116 RDK131114:RDN131116 RNG131114:RNJ131116 RXC131114:RXF131116 SGY131114:SHB131116 SQU131114:SQX131116 TAQ131114:TAT131116 TKM131114:TKP131116 TUI131114:TUL131116 UEE131114:UEH131116 UOA131114:UOD131116 UXW131114:UXZ131116 VHS131114:VHV131116 VRO131114:VRR131116 WBK131114:WBN131116 WLG131114:WLJ131116 WVC131114:WVF131116 IQ196650:IT196652 SM196650:SP196652 ACI196650:ACL196652 AME196650:AMH196652 AWA196650:AWD196652 BFW196650:BFZ196652 BPS196650:BPV196652 BZO196650:BZR196652 CJK196650:CJN196652 CTG196650:CTJ196652 DDC196650:DDF196652 DMY196650:DNB196652 DWU196650:DWX196652 EGQ196650:EGT196652 EQM196650:EQP196652 FAI196650:FAL196652 FKE196650:FKH196652 FUA196650:FUD196652 GDW196650:GDZ196652 GNS196650:GNV196652 GXO196650:GXR196652 HHK196650:HHN196652 HRG196650:HRJ196652 IBC196650:IBF196652 IKY196650:ILB196652 IUU196650:IUX196652 JEQ196650:JET196652 JOM196650:JOP196652 JYI196650:JYL196652 KIE196650:KIH196652 KSA196650:KSD196652 LBW196650:LBZ196652 LLS196650:LLV196652 LVO196650:LVR196652 MFK196650:MFN196652 MPG196650:MPJ196652 MZC196650:MZF196652 NIY196650:NJB196652 NSU196650:NSX196652 OCQ196650:OCT196652 OMM196650:OMP196652 OWI196650:OWL196652 PGE196650:PGH196652 PQA196650:PQD196652 PZW196650:PZZ196652 QJS196650:QJV196652 QTO196650:QTR196652 RDK196650:RDN196652 RNG196650:RNJ196652 RXC196650:RXF196652 SGY196650:SHB196652 SQU196650:SQX196652 TAQ196650:TAT196652 TKM196650:TKP196652 TUI196650:TUL196652 UEE196650:UEH196652 UOA196650:UOD196652 UXW196650:UXZ196652 VHS196650:VHV196652 VRO196650:VRR196652 WBK196650:WBN196652 WLG196650:WLJ196652 WVC196650:WVF196652 IQ262186:IT262188 SM262186:SP262188 ACI262186:ACL262188 AME262186:AMH262188 AWA262186:AWD262188 BFW262186:BFZ262188 BPS262186:BPV262188 BZO262186:BZR262188 CJK262186:CJN262188 CTG262186:CTJ262188 DDC262186:DDF262188 DMY262186:DNB262188 DWU262186:DWX262188 EGQ262186:EGT262188 EQM262186:EQP262188 FAI262186:FAL262188 FKE262186:FKH262188 FUA262186:FUD262188 GDW262186:GDZ262188 GNS262186:GNV262188 GXO262186:GXR262188 HHK262186:HHN262188 HRG262186:HRJ262188 IBC262186:IBF262188 IKY262186:ILB262188 IUU262186:IUX262188 JEQ262186:JET262188 JOM262186:JOP262188 JYI262186:JYL262188 KIE262186:KIH262188 KSA262186:KSD262188 LBW262186:LBZ262188 LLS262186:LLV262188 LVO262186:LVR262188 MFK262186:MFN262188 MPG262186:MPJ262188 MZC262186:MZF262188 NIY262186:NJB262188 NSU262186:NSX262188 OCQ262186:OCT262188 OMM262186:OMP262188 OWI262186:OWL262188 PGE262186:PGH262188 PQA262186:PQD262188 PZW262186:PZZ262188 QJS262186:QJV262188 QTO262186:QTR262188 RDK262186:RDN262188 RNG262186:RNJ262188 RXC262186:RXF262188 SGY262186:SHB262188 SQU262186:SQX262188 TAQ262186:TAT262188 TKM262186:TKP262188 TUI262186:TUL262188 UEE262186:UEH262188 UOA262186:UOD262188 UXW262186:UXZ262188 VHS262186:VHV262188 VRO262186:VRR262188 WBK262186:WBN262188 WLG262186:WLJ262188 WVC262186:WVF262188 IQ327722:IT327724 SM327722:SP327724 ACI327722:ACL327724 AME327722:AMH327724 AWA327722:AWD327724 BFW327722:BFZ327724 BPS327722:BPV327724 BZO327722:BZR327724 CJK327722:CJN327724 CTG327722:CTJ327724 DDC327722:DDF327724 DMY327722:DNB327724 DWU327722:DWX327724 EGQ327722:EGT327724 EQM327722:EQP327724 FAI327722:FAL327724 FKE327722:FKH327724 FUA327722:FUD327724 GDW327722:GDZ327724 GNS327722:GNV327724 GXO327722:GXR327724 HHK327722:HHN327724 HRG327722:HRJ327724 IBC327722:IBF327724 IKY327722:ILB327724 IUU327722:IUX327724 JEQ327722:JET327724 JOM327722:JOP327724 JYI327722:JYL327724 KIE327722:KIH327724 KSA327722:KSD327724 LBW327722:LBZ327724 LLS327722:LLV327724 LVO327722:LVR327724 MFK327722:MFN327724 MPG327722:MPJ327724 MZC327722:MZF327724 NIY327722:NJB327724 NSU327722:NSX327724 OCQ327722:OCT327724 OMM327722:OMP327724 OWI327722:OWL327724 PGE327722:PGH327724 PQA327722:PQD327724 PZW327722:PZZ327724 QJS327722:QJV327724 QTO327722:QTR327724 RDK327722:RDN327724 RNG327722:RNJ327724 RXC327722:RXF327724 SGY327722:SHB327724 SQU327722:SQX327724 TAQ327722:TAT327724 TKM327722:TKP327724 TUI327722:TUL327724 UEE327722:UEH327724 UOA327722:UOD327724 UXW327722:UXZ327724 VHS327722:VHV327724 VRO327722:VRR327724 WBK327722:WBN327724 WLG327722:WLJ327724 WVC327722:WVF327724 IQ393258:IT393260 SM393258:SP393260 ACI393258:ACL393260 AME393258:AMH393260 AWA393258:AWD393260 BFW393258:BFZ393260 BPS393258:BPV393260 BZO393258:BZR393260 CJK393258:CJN393260 CTG393258:CTJ393260 DDC393258:DDF393260 DMY393258:DNB393260 DWU393258:DWX393260 EGQ393258:EGT393260 EQM393258:EQP393260 FAI393258:FAL393260 FKE393258:FKH393260 FUA393258:FUD393260 GDW393258:GDZ393260 GNS393258:GNV393260 GXO393258:GXR393260 HHK393258:HHN393260 HRG393258:HRJ393260 IBC393258:IBF393260 IKY393258:ILB393260 IUU393258:IUX393260 JEQ393258:JET393260 JOM393258:JOP393260 JYI393258:JYL393260 KIE393258:KIH393260 KSA393258:KSD393260 LBW393258:LBZ393260 LLS393258:LLV393260 LVO393258:LVR393260 MFK393258:MFN393260 MPG393258:MPJ393260 MZC393258:MZF393260 NIY393258:NJB393260 NSU393258:NSX393260 OCQ393258:OCT393260 OMM393258:OMP393260 OWI393258:OWL393260 PGE393258:PGH393260 PQA393258:PQD393260 PZW393258:PZZ393260 QJS393258:QJV393260 QTO393258:QTR393260 RDK393258:RDN393260 RNG393258:RNJ393260 RXC393258:RXF393260 SGY393258:SHB393260 SQU393258:SQX393260 TAQ393258:TAT393260 TKM393258:TKP393260 TUI393258:TUL393260 UEE393258:UEH393260 UOA393258:UOD393260 UXW393258:UXZ393260 VHS393258:VHV393260 VRO393258:VRR393260 WBK393258:WBN393260 WLG393258:WLJ393260 WVC393258:WVF393260 IQ458794:IT458796 SM458794:SP458796 ACI458794:ACL458796 AME458794:AMH458796 AWA458794:AWD458796 BFW458794:BFZ458796 BPS458794:BPV458796 BZO458794:BZR458796 CJK458794:CJN458796 CTG458794:CTJ458796 DDC458794:DDF458796 DMY458794:DNB458796 DWU458794:DWX458796 EGQ458794:EGT458796 EQM458794:EQP458796 FAI458794:FAL458796 FKE458794:FKH458796 FUA458794:FUD458796 GDW458794:GDZ458796 GNS458794:GNV458796 GXO458794:GXR458796 HHK458794:HHN458796 HRG458794:HRJ458796 IBC458794:IBF458796 IKY458794:ILB458796 IUU458794:IUX458796 JEQ458794:JET458796 JOM458794:JOP458796 JYI458794:JYL458796 KIE458794:KIH458796 KSA458794:KSD458796 LBW458794:LBZ458796 LLS458794:LLV458796 LVO458794:LVR458796 MFK458794:MFN458796 MPG458794:MPJ458796 MZC458794:MZF458796 NIY458794:NJB458796 NSU458794:NSX458796 OCQ458794:OCT458796 OMM458794:OMP458796 OWI458794:OWL458796 PGE458794:PGH458796 PQA458794:PQD458796 PZW458794:PZZ458796 QJS458794:QJV458796 QTO458794:QTR458796 RDK458794:RDN458796 RNG458794:RNJ458796 RXC458794:RXF458796 SGY458794:SHB458796 SQU458794:SQX458796 TAQ458794:TAT458796 TKM458794:TKP458796 TUI458794:TUL458796 UEE458794:UEH458796 UOA458794:UOD458796 UXW458794:UXZ458796 VHS458794:VHV458796 VRO458794:VRR458796 WBK458794:WBN458796 WLG458794:WLJ458796 WVC458794:WVF458796 IQ524330:IT524332 SM524330:SP524332 ACI524330:ACL524332 AME524330:AMH524332 AWA524330:AWD524332 BFW524330:BFZ524332 BPS524330:BPV524332 BZO524330:BZR524332 CJK524330:CJN524332 CTG524330:CTJ524332 DDC524330:DDF524332 DMY524330:DNB524332 DWU524330:DWX524332 EGQ524330:EGT524332 EQM524330:EQP524332 FAI524330:FAL524332 FKE524330:FKH524332 FUA524330:FUD524332 GDW524330:GDZ524332 GNS524330:GNV524332 GXO524330:GXR524332 HHK524330:HHN524332 HRG524330:HRJ524332 IBC524330:IBF524332 IKY524330:ILB524332 IUU524330:IUX524332 JEQ524330:JET524332 JOM524330:JOP524332 JYI524330:JYL524332 KIE524330:KIH524332 KSA524330:KSD524332 LBW524330:LBZ524332 LLS524330:LLV524332 LVO524330:LVR524332 MFK524330:MFN524332 MPG524330:MPJ524332 MZC524330:MZF524332 NIY524330:NJB524332 NSU524330:NSX524332 OCQ524330:OCT524332 OMM524330:OMP524332 OWI524330:OWL524332 PGE524330:PGH524332 PQA524330:PQD524332 PZW524330:PZZ524332 QJS524330:QJV524332 QTO524330:QTR524332 RDK524330:RDN524332 RNG524330:RNJ524332 RXC524330:RXF524332 SGY524330:SHB524332 SQU524330:SQX524332 TAQ524330:TAT524332 TKM524330:TKP524332 TUI524330:TUL524332 UEE524330:UEH524332 UOA524330:UOD524332 UXW524330:UXZ524332 VHS524330:VHV524332 VRO524330:VRR524332 WBK524330:WBN524332 WLG524330:WLJ524332 WVC524330:WVF524332 IQ589866:IT589868 SM589866:SP589868 ACI589866:ACL589868 AME589866:AMH589868 AWA589866:AWD589868 BFW589866:BFZ589868 BPS589866:BPV589868 BZO589866:BZR589868 CJK589866:CJN589868 CTG589866:CTJ589868 DDC589866:DDF589868 DMY589866:DNB589868 DWU589866:DWX589868 EGQ589866:EGT589868 EQM589866:EQP589868 FAI589866:FAL589868 FKE589866:FKH589868 FUA589866:FUD589868 GDW589866:GDZ589868 GNS589866:GNV589868 GXO589866:GXR589868 HHK589866:HHN589868 HRG589866:HRJ589868 IBC589866:IBF589868 IKY589866:ILB589868 IUU589866:IUX589868 JEQ589866:JET589868 JOM589866:JOP589868 JYI589866:JYL589868 KIE589866:KIH589868 KSA589866:KSD589868 LBW589866:LBZ589868 LLS589866:LLV589868 LVO589866:LVR589868 MFK589866:MFN589868 MPG589866:MPJ589868 MZC589866:MZF589868 NIY589866:NJB589868 NSU589866:NSX589868 OCQ589866:OCT589868 OMM589866:OMP589868 OWI589866:OWL589868 PGE589866:PGH589868 PQA589866:PQD589868 PZW589866:PZZ589868 QJS589866:QJV589868 QTO589866:QTR589868 RDK589866:RDN589868 RNG589866:RNJ589868 RXC589866:RXF589868 SGY589866:SHB589868 SQU589866:SQX589868 TAQ589866:TAT589868 TKM589866:TKP589868 TUI589866:TUL589868 UEE589866:UEH589868 UOA589866:UOD589868 UXW589866:UXZ589868 VHS589866:VHV589868 VRO589866:VRR589868 WBK589866:WBN589868 WLG589866:WLJ589868 WVC589866:WVF589868 IQ655402:IT655404 SM655402:SP655404 ACI655402:ACL655404 AME655402:AMH655404 AWA655402:AWD655404 BFW655402:BFZ655404 BPS655402:BPV655404 BZO655402:BZR655404 CJK655402:CJN655404 CTG655402:CTJ655404 DDC655402:DDF655404 DMY655402:DNB655404 DWU655402:DWX655404 EGQ655402:EGT655404 EQM655402:EQP655404 FAI655402:FAL655404 FKE655402:FKH655404 FUA655402:FUD655404 GDW655402:GDZ655404 GNS655402:GNV655404 GXO655402:GXR655404 HHK655402:HHN655404 HRG655402:HRJ655404 IBC655402:IBF655404 IKY655402:ILB655404 IUU655402:IUX655404 JEQ655402:JET655404 JOM655402:JOP655404 JYI655402:JYL655404 KIE655402:KIH655404 KSA655402:KSD655404 LBW655402:LBZ655404 LLS655402:LLV655404 LVO655402:LVR655404 MFK655402:MFN655404 MPG655402:MPJ655404 MZC655402:MZF655404 NIY655402:NJB655404 NSU655402:NSX655404 OCQ655402:OCT655404 OMM655402:OMP655404 OWI655402:OWL655404 PGE655402:PGH655404 PQA655402:PQD655404 PZW655402:PZZ655404 QJS655402:QJV655404 QTO655402:QTR655404 RDK655402:RDN655404 RNG655402:RNJ655404 RXC655402:RXF655404 SGY655402:SHB655404 SQU655402:SQX655404 TAQ655402:TAT655404 TKM655402:TKP655404 TUI655402:TUL655404 UEE655402:UEH655404 UOA655402:UOD655404 UXW655402:UXZ655404 VHS655402:VHV655404 VRO655402:VRR655404 WBK655402:WBN655404 WLG655402:WLJ655404 WVC655402:WVF655404 IQ720938:IT720940 SM720938:SP720940 ACI720938:ACL720940 AME720938:AMH720940 AWA720938:AWD720940 BFW720938:BFZ720940 BPS720938:BPV720940 BZO720938:BZR720940 CJK720938:CJN720940 CTG720938:CTJ720940 DDC720938:DDF720940 DMY720938:DNB720940 DWU720938:DWX720940 EGQ720938:EGT720940 EQM720938:EQP720940 FAI720938:FAL720940 FKE720938:FKH720940 FUA720938:FUD720940 GDW720938:GDZ720940 GNS720938:GNV720940 GXO720938:GXR720940 HHK720938:HHN720940 HRG720938:HRJ720940 IBC720938:IBF720940 IKY720938:ILB720940 IUU720938:IUX720940 JEQ720938:JET720940 JOM720938:JOP720940 JYI720938:JYL720940 KIE720938:KIH720940 KSA720938:KSD720940 LBW720938:LBZ720940 LLS720938:LLV720940 LVO720938:LVR720940 MFK720938:MFN720940 MPG720938:MPJ720940 MZC720938:MZF720940 NIY720938:NJB720940 NSU720938:NSX720940 OCQ720938:OCT720940 OMM720938:OMP720940 OWI720938:OWL720940 PGE720938:PGH720940 PQA720938:PQD720940 PZW720938:PZZ720940 QJS720938:QJV720940 QTO720938:QTR720940 RDK720938:RDN720940 RNG720938:RNJ720940 RXC720938:RXF720940 SGY720938:SHB720940 SQU720938:SQX720940 TAQ720938:TAT720940 TKM720938:TKP720940 TUI720938:TUL720940 UEE720938:UEH720940 UOA720938:UOD720940 UXW720938:UXZ720940 VHS720938:VHV720940 VRO720938:VRR720940 WBK720938:WBN720940 WLG720938:WLJ720940 WVC720938:WVF720940 IQ786474:IT786476 SM786474:SP786476 ACI786474:ACL786476 AME786474:AMH786476 AWA786474:AWD786476 BFW786474:BFZ786476 BPS786474:BPV786476 BZO786474:BZR786476 CJK786474:CJN786476 CTG786474:CTJ786476 DDC786474:DDF786476 DMY786474:DNB786476 DWU786474:DWX786476 EGQ786474:EGT786476 EQM786474:EQP786476 FAI786474:FAL786476 FKE786474:FKH786476 FUA786474:FUD786476 GDW786474:GDZ786476 GNS786474:GNV786476 GXO786474:GXR786476 HHK786474:HHN786476 HRG786474:HRJ786476 IBC786474:IBF786476 IKY786474:ILB786476 IUU786474:IUX786476 JEQ786474:JET786476 JOM786474:JOP786476 JYI786474:JYL786476 KIE786474:KIH786476 KSA786474:KSD786476 LBW786474:LBZ786476 LLS786474:LLV786476 LVO786474:LVR786476 MFK786474:MFN786476 MPG786474:MPJ786476 MZC786474:MZF786476 NIY786474:NJB786476 NSU786474:NSX786476 OCQ786474:OCT786476 OMM786474:OMP786476 OWI786474:OWL786476 PGE786474:PGH786476 PQA786474:PQD786476 PZW786474:PZZ786476 QJS786474:QJV786476 QTO786474:QTR786476 RDK786474:RDN786476 RNG786474:RNJ786476 RXC786474:RXF786476 SGY786474:SHB786476 SQU786474:SQX786476 TAQ786474:TAT786476 TKM786474:TKP786476 TUI786474:TUL786476 UEE786474:UEH786476 UOA786474:UOD786476 UXW786474:UXZ786476 VHS786474:VHV786476 VRO786474:VRR786476 WBK786474:WBN786476 WLG786474:WLJ786476 WVC786474:WVF786476 IQ852010:IT852012 SM852010:SP852012 ACI852010:ACL852012 AME852010:AMH852012 AWA852010:AWD852012 BFW852010:BFZ852012 BPS852010:BPV852012 BZO852010:BZR852012 CJK852010:CJN852012 CTG852010:CTJ852012 DDC852010:DDF852012 DMY852010:DNB852012 DWU852010:DWX852012 EGQ852010:EGT852012 EQM852010:EQP852012 FAI852010:FAL852012 FKE852010:FKH852012 FUA852010:FUD852012 GDW852010:GDZ852012 GNS852010:GNV852012 GXO852010:GXR852012 HHK852010:HHN852012 HRG852010:HRJ852012 IBC852010:IBF852012 IKY852010:ILB852012 IUU852010:IUX852012 JEQ852010:JET852012 JOM852010:JOP852012 JYI852010:JYL852012 KIE852010:KIH852012 KSA852010:KSD852012 LBW852010:LBZ852012 LLS852010:LLV852012 LVO852010:LVR852012 MFK852010:MFN852012 MPG852010:MPJ852012 MZC852010:MZF852012 NIY852010:NJB852012 NSU852010:NSX852012 OCQ852010:OCT852012 OMM852010:OMP852012 OWI852010:OWL852012 PGE852010:PGH852012 PQA852010:PQD852012 PZW852010:PZZ852012 QJS852010:QJV852012 QTO852010:QTR852012 RDK852010:RDN852012 RNG852010:RNJ852012 RXC852010:RXF852012 SGY852010:SHB852012 SQU852010:SQX852012 TAQ852010:TAT852012 TKM852010:TKP852012 TUI852010:TUL852012 UEE852010:UEH852012 UOA852010:UOD852012 UXW852010:UXZ852012 VHS852010:VHV852012 VRO852010:VRR852012 WBK852010:WBN852012 WLG852010:WLJ852012 WVC852010:WVF852012 IQ917546:IT917548 SM917546:SP917548 ACI917546:ACL917548 AME917546:AMH917548 AWA917546:AWD917548 BFW917546:BFZ917548 BPS917546:BPV917548 BZO917546:BZR917548 CJK917546:CJN917548 CTG917546:CTJ917548 DDC917546:DDF917548 DMY917546:DNB917548 DWU917546:DWX917548 EGQ917546:EGT917548 EQM917546:EQP917548 FAI917546:FAL917548 FKE917546:FKH917548 FUA917546:FUD917548 GDW917546:GDZ917548 GNS917546:GNV917548 GXO917546:GXR917548 HHK917546:HHN917548 HRG917546:HRJ917548 IBC917546:IBF917548 IKY917546:ILB917548 IUU917546:IUX917548 JEQ917546:JET917548 JOM917546:JOP917548 JYI917546:JYL917548 KIE917546:KIH917548 KSA917546:KSD917548 LBW917546:LBZ917548 LLS917546:LLV917548 LVO917546:LVR917548 MFK917546:MFN917548 MPG917546:MPJ917548 MZC917546:MZF917548 NIY917546:NJB917548 NSU917546:NSX917548 OCQ917546:OCT917548 OMM917546:OMP917548 OWI917546:OWL917548 PGE917546:PGH917548 PQA917546:PQD917548 PZW917546:PZZ917548 QJS917546:QJV917548 QTO917546:QTR917548 RDK917546:RDN917548 RNG917546:RNJ917548 RXC917546:RXF917548 SGY917546:SHB917548 SQU917546:SQX917548 TAQ917546:TAT917548 TKM917546:TKP917548 TUI917546:TUL917548 UEE917546:UEH917548 UOA917546:UOD917548 UXW917546:UXZ917548 VHS917546:VHV917548 VRO917546:VRR917548 WBK917546:WBN917548 WLG917546:WLJ917548 WVC917546:WVF917548 IQ983082:IT983084 SM983082:SP983084 ACI983082:ACL983084 AME983082:AMH983084 AWA983082:AWD983084 BFW983082:BFZ983084 BPS983082:BPV983084 BZO983082:BZR983084 CJK983082:CJN983084 CTG983082:CTJ983084 DDC983082:DDF983084 DMY983082:DNB983084 DWU983082:DWX983084 EGQ983082:EGT983084 EQM983082:EQP983084 FAI983082:FAL983084 FKE983082:FKH983084 FUA983082:FUD983084 GDW983082:GDZ983084 GNS983082:GNV983084 GXO983082:GXR983084 HHK983082:HHN983084 HRG983082:HRJ983084 IBC983082:IBF983084 IKY983082:ILB983084 IUU983082:IUX983084 JEQ983082:JET983084 JOM983082:JOP983084 JYI983082:JYL983084 KIE983082:KIH983084 KSA983082:KSD983084 LBW983082:LBZ983084 LLS983082:LLV983084 LVO983082:LVR983084 MFK983082:MFN983084 MPG983082:MPJ983084 MZC983082:MZF983084 NIY983082:NJB983084 NSU983082:NSX983084 OCQ983082:OCT983084 OMM983082:OMP983084 OWI983082:OWL983084 PGE983082:PGH983084 PQA983082:PQD983084 PZW983082:PZZ983084 QJS983082:QJV983084 QTO983082:QTR983084 RDK983082:RDN983084 RNG983082:RNJ983084 RXC983082:RXF983084 SGY983082:SHB983084 SQU983082:SQX983084 TAQ983082:TAT983084 TKM983082:TKP983084 TUI983082:TUL983084 UEE983082:UEH983084 UOA983082:UOD983084 UXW983082:UXZ983084 VHS983082:VHV983084 VRO983082:VRR983084 WBK983082:WBN983084 WLG983082:WLJ983084 WVC983082:WVF983084">
      <formula1>INDIRECT(IP42)</formula1>
    </dataValidation>
    <dataValidation type="list" allowBlank="1" showInputMessage="1" showErrorMessage="1" sqref="H42:H44 IV42:IV44 SR42:SR44 ACN42:ACN44 AMJ42:AMJ44 AWF42:AWF44 BGB42:BGB44 BPX42:BPX44 BZT42:BZT44 CJP42:CJP44 CTL42:CTL44 DDH42:DDH44 DND42:DND44 DWZ42:DWZ44 EGV42:EGV44 EQR42:EQR44 FAN42:FAN44 FKJ42:FKJ44 FUF42:FUF44 GEB42:GEB44 GNX42:GNX44 GXT42:GXT44 HHP42:HHP44 HRL42:HRL44 IBH42:IBH44 ILD42:ILD44 IUZ42:IUZ44 JEV42:JEV44 JOR42:JOR44 JYN42:JYN44 KIJ42:KIJ44 KSF42:KSF44 LCB42:LCB44 LLX42:LLX44 LVT42:LVT44 MFP42:MFP44 MPL42:MPL44 MZH42:MZH44 NJD42:NJD44 NSZ42:NSZ44 OCV42:OCV44 OMR42:OMR44 OWN42:OWN44 PGJ42:PGJ44 PQF42:PQF44 QAB42:QAB44 QJX42:QJX44 QTT42:QTT44 RDP42:RDP44 RNL42:RNL44 RXH42:RXH44 SHD42:SHD44 SQZ42:SQZ44 TAV42:TAV44 TKR42:TKR44 TUN42:TUN44 UEJ42:UEJ44 UOF42:UOF44 UYB42:UYB44 VHX42:VHX44 VRT42:VRT44 WBP42:WBP44 WLL42:WLL44 WVH42:WVH44 H65578:H65580 IV65578:IV65580 SR65578:SR65580 ACN65578:ACN65580 AMJ65578:AMJ65580 AWF65578:AWF65580 BGB65578:BGB65580 BPX65578:BPX65580 BZT65578:BZT65580 CJP65578:CJP65580 CTL65578:CTL65580 DDH65578:DDH65580 DND65578:DND65580 DWZ65578:DWZ65580 EGV65578:EGV65580 EQR65578:EQR65580 FAN65578:FAN65580 FKJ65578:FKJ65580 FUF65578:FUF65580 GEB65578:GEB65580 GNX65578:GNX65580 GXT65578:GXT65580 HHP65578:HHP65580 HRL65578:HRL65580 IBH65578:IBH65580 ILD65578:ILD65580 IUZ65578:IUZ65580 JEV65578:JEV65580 JOR65578:JOR65580 JYN65578:JYN65580 KIJ65578:KIJ65580 KSF65578:KSF65580 LCB65578:LCB65580 LLX65578:LLX65580 LVT65578:LVT65580 MFP65578:MFP65580 MPL65578:MPL65580 MZH65578:MZH65580 NJD65578:NJD65580 NSZ65578:NSZ65580 OCV65578:OCV65580 OMR65578:OMR65580 OWN65578:OWN65580 PGJ65578:PGJ65580 PQF65578:PQF65580 QAB65578:QAB65580 QJX65578:QJX65580 QTT65578:QTT65580 RDP65578:RDP65580 RNL65578:RNL65580 RXH65578:RXH65580 SHD65578:SHD65580 SQZ65578:SQZ65580 TAV65578:TAV65580 TKR65578:TKR65580 TUN65578:TUN65580 UEJ65578:UEJ65580 UOF65578:UOF65580 UYB65578:UYB65580 VHX65578:VHX65580 VRT65578:VRT65580 WBP65578:WBP65580 WLL65578:WLL65580 WVH65578:WVH65580 H131114:H131116 IV131114:IV131116 SR131114:SR131116 ACN131114:ACN131116 AMJ131114:AMJ131116 AWF131114:AWF131116 BGB131114:BGB131116 BPX131114:BPX131116 BZT131114:BZT131116 CJP131114:CJP131116 CTL131114:CTL131116 DDH131114:DDH131116 DND131114:DND131116 DWZ131114:DWZ131116 EGV131114:EGV131116 EQR131114:EQR131116 FAN131114:FAN131116 FKJ131114:FKJ131116 FUF131114:FUF131116 GEB131114:GEB131116 GNX131114:GNX131116 GXT131114:GXT131116 HHP131114:HHP131116 HRL131114:HRL131116 IBH131114:IBH131116 ILD131114:ILD131116 IUZ131114:IUZ131116 JEV131114:JEV131116 JOR131114:JOR131116 JYN131114:JYN131116 KIJ131114:KIJ131116 KSF131114:KSF131116 LCB131114:LCB131116 LLX131114:LLX131116 LVT131114:LVT131116 MFP131114:MFP131116 MPL131114:MPL131116 MZH131114:MZH131116 NJD131114:NJD131116 NSZ131114:NSZ131116 OCV131114:OCV131116 OMR131114:OMR131116 OWN131114:OWN131116 PGJ131114:PGJ131116 PQF131114:PQF131116 QAB131114:QAB131116 QJX131114:QJX131116 QTT131114:QTT131116 RDP131114:RDP131116 RNL131114:RNL131116 RXH131114:RXH131116 SHD131114:SHD131116 SQZ131114:SQZ131116 TAV131114:TAV131116 TKR131114:TKR131116 TUN131114:TUN131116 UEJ131114:UEJ131116 UOF131114:UOF131116 UYB131114:UYB131116 VHX131114:VHX131116 VRT131114:VRT131116 WBP131114:WBP131116 WLL131114:WLL131116 WVH131114:WVH131116 H196650:H196652 IV196650:IV196652 SR196650:SR196652 ACN196650:ACN196652 AMJ196650:AMJ196652 AWF196650:AWF196652 BGB196650:BGB196652 BPX196650:BPX196652 BZT196650:BZT196652 CJP196650:CJP196652 CTL196650:CTL196652 DDH196650:DDH196652 DND196650:DND196652 DWZ196650:DWZ196652 EGV196650:EGV196652 EQR196650:EQR196652 FAN196650:FAN196652 FKJ196650:FKJ196652 FUF196650:FUF196652 GEB196650:GEB196652 GNX196650:GNX196652 GXT196650:GXT196652 HHP196650:HHP196652 HRL196650:HRL196652 IBH196650:IBH196652 ILD196650:ILD196652 IUZ196650:IUZ196652 JEV196650:JEV196652 JOR196650:JOR196652 JYN196650:JYN196652 KIJ196650:KIJ196652 KSF196650:KSF196652 LCB196650:LCB196652 LLX196650:LLX196652 LVT196650:LVT196652 MFP196650:MFP196652 MPL196650:MPL196652 MZH196650:MZH196652 NJD196650:NJD196652 NSZ196650:NSZ196652 OCV196650:OCV196652 OMR196650:OMR196652 OWN196650:OWN196652 PGJ196650:PGJ196652 PQF196650:PQF196652 QAB196650:QAB196652 QJX196650:QJX196652 QTT196650:QTT196652 RDP196650:RDP196652 RNL196650:RNL196652 RXH196650:RXH196652 SHD196650:SHD196652 SQZ196650:SQZ196652 TAV196650:TAV196652 TKR196650:TKR196652 TUN196650:TUN196652 UEJ196650:UEJ196652 UOF196650:UOF196652 UYB196650:UYB196652 VHX196650:VHX196652 VRT196650:VRT196652 WBP196650:WBP196652 WLL196650:WLL196652 WVH196650:WVH196652 H262186:H262188 IV262186:IV262188 SR262186:SR262188 ACN262186:ACN262188 AMJ262186:AMJ262188 AWF262186:AWF262188 BGB262186:BGB262188 BPX262186:BPX262188 BZT262186:BZT262188 CJP262186:CJP262188 CTL262186:CTL262188 DDH262186:DDH262188 DND262186:DND262188 DWZ262186:DWZ262188 EGV262186:EGV262188 EQR262186:EQR262188 FAN262186:FAN262188 FKJ262186:FKJ262188 FUF262186:FUF262188 GEB262186:GEB262188 GNX262186:GNX262188 GXT262186:GXT262188 HHP262186:HHP262188 HRL262186:HRL262188 IBH262186:IBH262188 ILD262186:ILD262188 IUZ262186:IUZ262188 JEV262186:JEV262188 JOR262186:JOR262188 JYN262186:JYN262188 KIJ262186:KIJ262188 KSF262186:KSF262188 LCB262186:LCB262188 LLX262186:LLX262188 LVT262186:LVT262188 MFP262186:MFP262188 MPL262186:MPL262188 MZH262186:MZH262188 NJD262186:NJD262188 NSZ262186:NSZ262188 OCV262186:OCV262188 OMR262186:OMR262188 OWN262186:OWN262188 PGJ262186:PGJ262188 PQF262186:PQF262188 QAB262186:QAB262188 QJX262186:QJX262188 QTT262186:QTT262188 RDP262186:RDP262188 RNL262186:RNL262188 RXH262186:RXH262188 SHD262186:SHD262188 SQZ262186:SQZ262188 TAV262186:TAV262188 TKR262186:TKR262188 TUN262186:TUN262188 UEJ262186:UEJ262188 UOF262186:UOF262188 UYB262186:UYB262188 VHX262186:VHX262188 VRT262186:VRT262188 WBP262186:WBP262188 WLL262186:WLL262188 WVH262186:WVH262188 H327722:H327724 IV327722:IV327724 SR327722:SR327724 ACN327722:ACN327724 AMJ327722:AMJ327724 AWF327722:AWF327724 BGB327722:BGB327724 BPX327722:BPX327724 BZT327722:BZT327724 CJP327722:CJP327724 CTL327722:CTL327724 DDH327722:DDH327724 DND327722:DND327724 DWZ327722:DWZ327724 EGV327722:EGV327724 EQR327722:EQR327724 FAN327722:FAN327724 FKJ327722:FKJ327724 FUF327722:FUF327724 GEB327722:GEB327724 GNX327722:GNX327724 GXT327722:GXT327724 HHP327722:HHP327724 HRL327722:HRL327724 IBH327722:IBH327724 ILD327722:ILD327724 IUZ327722:IUZ327724 JEV327722:JEV327724 JOR327722:JOR327724 JYN327722:JYN327724 KIJ327722:KIJ327724 KSF327722:KSF327724 LCB327722:LCB327724 LLX327722:LLX327724 LVT327722:LVT327724 MFP327722:MFP327724 MPL327722:MPL327724 MZH327722:MZH327724 NJD327722:NJD327724 NSZ327722:NSZ327724 OCV327722:OCV327724 OMR327722:OMR327724 OWN327722:OWN327724 PGJ327722:PGJ327724 PQF327722:PQF327724 QAB327722:QAB327724 QJX327722:QJX327724 QTT327722:QTT327724 RDP327722:RDP327724 RNL327722:RNL327724 RXH327722:RXH327724 SHD327722:SHD327724 SQZ327722:SQZ327724 TAV327722:TAV327724 TKR327722:TKR327724 TUN327722:TUN327724 UEJ327722:UEJ327724 UOF327722:UOF327724 UYB327722:UYB327724 VHX327722:VHX327724 VRT327722:VRT327724 WBP327722:WBP327724 WLL327722:WLL327724 WVH327722:WVH327724 H393258:H393260 IV393258:IV393260 SR393258:SR393260 ACN393258:ACN393260 AMJ393258:AMJ393260 AWF393258:AWF393260 BGB393258:BGB393260 BPX393258:BPX393260 BZT393258:BZT393260 CJP393258:CJP393260 CTL393258:CTL393260 DDH393258:DDH393260 DND393258:DND393260 DWZ393258:DWZ393260 EGV393258:EGV393260 EQR393258:EQR393260 FAN393258:FAN393260 FKJ393258:FKJ393260 FUF393258:FUF393260 GEB393258:GEB393260 GNX393258:GNX393260 GXT393258:GXT393260 HHP393258:HHP393260 HRL393258:HRL393260 IBH393258:IBH393260 ILD393258:ILD393260 IUZ393258:IUZ393260 JEV393258:JEV393260 JOR393258:JOR393260 JYN393258:JYN393260 KIJ393258:KIJ393260 KSF393258:KSF393260 LCB393258:LCB393260 LLX393258:LLX393260 LVT393258:LVT393260 MFP393258:MFP393260 MPL393258:MPL393260 MZH393258:MZH393260 NJD393258:NJD393260 NSZ393258:NSZ393260 OCV393258:OCV393260 OMR393258:OMR393260 OWN393258:OWN393260 PGJ393258:PGJ393260 PQF393258:PQF393260 QAB393258:QAB393260 QJX393258:QJX393260 QTT393258:QTT393260 RDP393258:RDP393260 RNL393258:RNL393260 RXH393258:RXH393260 SHD393258:SHD393260 SQZ393258:SQZ393260 TAV393258:TAV393260 TKR393258:TKR393260 TUN393258:TUN393260 UEJ393258:UEJ393260 UOF393258:UOF393260 UYB393258:UYB393260 VHX393258:VHX393260 VRT393258:VRT393260 WBP393258:WBP393260 WLL393258:WLL393260 WVH393258:WVH393260 H458794:H458796 IV458794:IV458796 SR458794:SR458796 ACN458794:ACN458796 AMJ458794:AMJ458796 AWF458794:AWF458796 BGB458794:BGB458796 BPX458794:BPX458796 BZT458794:BZT458796 CJP458794:CJP458796 CTL458794:CTL458796 DDH458794:DDH458796 DND458794:DND458796 DWZ458794:DWZ458796 EGV458794:EGV458796 EQR458794:EQR458796 FAN458794:FAN458796 FKJ458794:FKJ458796 FUF458794:FUF458796 GEB458794:GEB458796 GNX458794:GNX458796 GXT458794:GXT458796 HHP458794:HHP458796 HRL458794:HRL458796 IBH458794:IBH458796 ILD458794:ILD458796 IUZ458794:IUZ458796 JEV458794:JEV458796 JOR458794:JOR458796 JYN458794:JYN458796 KIJ458794:KIJ458796 KSF458794:KSF458796 LCB458794:LCB458796 LLX458794:LLX458796 LVT458794:LVT458796 MFP458794:MFP458796 MPL458794:MPL458796 MZH458794:MZH458796 NJD458794:NJD458796 NSZ458794:NSZ458796 OCV458794:OCV458796 OMR458794:OMR458796 OWN458794:OWN458796 PGJ458794:PGJ458796 PQF458794:PQF458796 QAB458794:QAB458796 QJX458794:QJX458796 QTT458794:QTT458796 RDP458794:RDP458796 RNL458794:RNL458796 RXH458794:RXH458796 SHD458794:SHD458796 SQZ458794:SQZ458796 TAV458794:TAV458796 TKR458794:TKR458796 TUN458794:TUN458796 UEJ458794:UEJ458796 UOF458794:UOF458796 UYB458794:UYB458796 VHX458794:VHX458796 VRT458794:VRT458796 WBP458794:WBP458796 WLL458794:WLL458796 WVH458794:WVH458796 H524330:H524332 IV524330:IV524332 SR524330:SR524332 ACN524330:ACN524332 AMJ524330:AMJ524332 AWF524330:AWF524332 BGB524330:BGB524332 BPX524330:BPX524332 BZT524330:BZT524332 CJP524330:CJP524332 CTL524330:CTL524332 DDH524330:DDH524332 DND524330:DND524332 DWZ524330:DWZ524332 EGV524330:EGV524332 EQR524330:EQR524332 FAN524330:FAN524332 FKJ524330:FKJ524332 FUF524330:FUF524332 GEB524330:GEB524332 GNX524330:GNX524332 GXT524330:GXT524332 HHP524330:HHP524332 HRL524330:HRL524332 IBH524330:IBH524332 ILD524330:ILD524332 IUZ524330:IUZ524332 JEV524330:JEV524332 JOR524330:JOR524332 JYN524330:JYN524332 KIJ524330:KIJ524332 KSF524330:KSF524332 LCB524330:LCB524332 LLX524330:LLX524332 LVT524330:LVT524332 MFP524330:MFP524332 MPL524330:MPL524332 MZH524330:MZH524332 NJD524330:NJD524332 NSZ524330:NSZ524332 OCV524330:OCV524332 OMR524330:OMR524332 OWN524330:OWN524332 PGJ524330:PGJ524332 PQF524330:PQF524332 QAB524330:QAB524332 QJX524330:QJX524332 QTT524330:QTT524332 RDP524330:RDP524332 RNL524330:RNL524332 RXH524330:RXH524332 SHD524330:SHD524332 SQZ524330:SQZ524332 TAV524330:TAV524332 TKR524330:TKR524332 TUN524330:TUN524332 UEJ524330:UEJ524332 UOF524330:UOF524332 UYB524330:UYB524332 VHX524330:VHX524332 VRT524330:VRT524332 WBP524330:WBP524332 WLL524330:WLL524332 WVH524330:WVH524332 H589866:H589868 IV589866:IV589868 SR589866:SR589868 ACN589866:ACN589868 AMJ589866:AMJ589868 AWF589866:AWF589868 BGB589866:BGB589868 BPX589866:BPX589868 BZT589866:BZT589868 CJP589866:CJP589868 CTL589866:CTL589868 DDH589866:DDH589868 DND589866:DND589868 DWZ589866:DWZ589868 EGV589866:EGV589868 EQR589866:EQR589868 FAN589866:FAN589868 FKJ589866:FKJ589868 FUF589866:FUF589868 GEB589866:GEB589868 GNX589866:GNX589868 GXT589866:GXT589868 HHP589866:HHP589868 HRL589866:HRL589868 IBH589866:IBH589868 ILD589866:ILD589868 IUZ589866:IUZ589868 JEV589866:JEV589868 JOR589866:JOR589868 JYN589866:JYN589868 KIJ589866:KIJ589868 KSF589866:KSF589868 LCB589866:LCB589868 LLX589866:LLX589868 LVT589866:LVT589868 MFP589866:MFP589868 MPL589866:MPL589868 MZH589866:MZH589868 NJD589866:NJD589868 NSZ589866:NSZ589868 OCV589866:OCV589868 OMR589866:OMR589868 OWN589866:OWN589868 PGJ589866:PGJ589868 PQF589866:PQF589868 QAB589866:QAB589868 QJX589866:QJX589868 QTT589866:QTT589868 RDP589866:RDP589868 RNL589866:RNL589868 RXH589866:RXH589868 SHD589866:SHD589868 SQZ589866:SQZ589868 TAV589866:TAV589868 TKR589866:TKR589868 TUN589866:TUN589868 UEJ589866:UEJ589868 UOF589866:UOF589868 UYB589866:UYB589868 VHX589866:VHX589868 VRT589866:VRT589868 WBP589866:WBP589868 WLL589866:WLL589868 WVH589866:WVH589868 H655402:H655404 IV655402:IV655404 SR655402:SR655404 ACN655402:ACN655404 AMJ655402:AMJ655404 AWF655402:AWF655404 BGB655402:BGB655404 BPX655402:BPX655404 BZT655402:BZT655404 CJP655402:CJP655404 CTL655402:CTL655404 DDH655402:DDH655404 DND655402:DND655404 DWZ655402:DWZ655404 EGV655402:EGV655404 EQR655402:EQR655404 FAN655402:FAN655404 FKJ655402:FKJ655404 FUF655402:FUF655404 GEB655402:GEB655404 GNX655402:GNX655404 GXT655402:GXT655404 HHP655402:HHP655404 HRL655402:HRL655404 IBH655402:IBH655404 ILD655402:ILD655404 IUZ655402:IUZ655404 JEV655402:JEV655404 JOR655402:JOR655404 JYN655402:JYN655404 KIJ655402:KIJ655404 KSF655402:KSF655404 LCB655402:LCB655404 LLX655402:LLX655404 LVT655402:LVT655404 MFP655402:MFP655404 MPL655402:MPL655404 MZH655402:MZH655404 NJD655402:NJD655404 NSZ655402:NSZ655404 OCV655402:OCV655404 OMR655402:OMR655404 OWN655402:OWN655404 PGJ655402:PGJ655404 PQF655402:PQF655404 QAB655402:QAB655404 QJX655402:QJX655404 QTT655402:QTT655404 RDP655402:RDP655404 RNL655402:RNL655404 RXH655402:RXH655404 SHD655402:SHD655404 SQZ655402:SQZ655404 TAV655402:TAV655404 TKR655402:TKR655404 TUN655402:TUN655404 UEJ655402:UEJ655404 UOF655402:UOF655404 UYB655402:UYB655404 VHX655402:VHX655404 VRT655402:VRT655404 WBP655402:WBP655404 WLL655402:WLL655404 WVH655402:WVH655404 H720938:H720940 IV720938:IV720940 SR720938:SR720940 ACN720938:ACN720940 AMJ720938:AMJ720940 AWF720938:AWF720940 BGB720938:BGB720940 BPX720938:BPX720940 BZT720938:BZT720940 CJP720938:CJP720940 CTL720938:CTL720940 DDH720938:DDH720940 DND720938:DND720940 DWZ720938:DWZ720940 EGV720938:EGV720940 EQR720938:EQR720940 FAN720938:FAN720940 FKJ720938:FKJ720940 FUF720938:FUF720940 GEB720938:GEB720940 GNX720938:GNX720940 GXT720938:GXT720940 HHP720938:HHP720940 HRL720938:HRL720940 IBH720938:IBH720940 ILD720938:ILD720940 IUZ720938:IUZ720940 JEV720938:JEV720940 JOR720938:JOR720940 JYN720938:JYN720940 KIJ720938:KIJ720940 KSF720938:KSF720940 LCB720938:LCB720940 LLX720938:LLX720940 LVT720938:LVT720940 MFP720938:MFP720940 MPL720938:MPL720940 MZH720938:MZH720940 NJD720938:NJD720940 NSZ720938:NSZ720940 OCV720938:OCV720940 OMR720938:OMR720940 OWN720938:OWN720940 PGJ720938:PGJ720940 PQF720938:PQF720940 QAB720938:QAB720940 QJX720938:QJX720940 QTT720938:QTT720940 RDP720938:RDP720940 RNL720938:RNL720940 RXH720938:RXH720940 SHD720938:SHD720940 SQZ720938:SQZ720940 TAV720938:TAV720940 TKR720938:TKR720940 TUN720938:TUN720940 UEJ720938:UEJ720940 UOF720938:UOF720940 UYB720938:UYB720940 VHX720938:VHX720940 VRT720938:VRT720940 WBP720938:WBP720940 WLL720938:WLL720940 WVH720938:WVH720940 H786474:H786476 IV786474:IV786476 SR786474:SR786476 ACN786474:ACN786476 AMJ786474:AMJ786476 AWF786474:AWF786476 BGB786474:BGB786476 BPX786474:BPX786476 BZT786474:BZT786476 CJP786474:CJP786476 CTL786474:CTL786476 DDH786474:DDH786476 DND786474:DND786476 DWZ786474:DWZ786476 EGV786474:EGV786476 EQR786474:EQR786476 FAN786474:FAN786476 FKJ786474:FKJ786476 FUF786474:FUF786476 GEB786474:GEB786476 GNX786474:GNX786476 GXT786474:GXT786476 HHP786474:HHP786476 HRL786474:HRL786476 IBH786474:IBH786476 ILD786474:ILD786476 IUZ786474:IUZ786476 JEV786474:JEV786476 JOR786474:JOR786476 JYN786474:JYN786476 KIJ786474:KIJ786476 KSF786474:KSF786476 LCB786474:LCB786476 LLX786474:LLX786476 LVT786474:LVT786476 MFP786474:MFP786476 MPL786474:MPL786476 MZH786474:MZH786476 NJD786474:NJD786476 NSZ786474:NSZ786476 OCV786474:OCV786476 OMR786474:OMR786476 OWN786474:OWN786476 PGJ786474:PGJ786476 PQF786474:PQF786476 QAB786474:QAB786476 QJX786474:QJX786476 QTT786474:QTT786476 RDP786474:RDP786476 RNL786474:RNL786476 RXH786474:RXH786476 SHD786474:SHD786476 SQZ786474:SQZ786476 TAV786474:TAV786476 TKR786474:TKR786476 TUN786474:TUN786476 UEJ786474:UEJ786476 UOF786474:UOF786476 UYB786474:UYB786476 VHX786474:VHX786476 VRT786474:VRT786476 WBP786474:WBP786476 WLL786474:WLL786476 WVH786474:WVH786476 H852010:H852012 IV852010:IV852012 SR852010:SR852012 ACN852010:ACN852012 AMJ852010:AMJ852012 AWF852010:AWF852012 BGB852010:BGB852012 BPX852010:BPX852012 BZT852010:BZT852012 CJP852010:CJP852012 CTL852010:CTL852012 DDH852010:DDH852012 DND852010:DND852012 DWZ852010:DWZ852012 EGV852010:EGV852012 EQR852010:EQR852012 FAN852010:FAN852012 FKJ852010:FKJ852012 FUF852010:FUF852012 GEB852010:GEB852012 GNX852010:GNX852012 GXT852010:GXT852012 HHP852010:HHP852012 HRL852010:HRL852012 IBH852010:IBH852012 ILD852010:ILD852012 IUZ852010:IUZ852012 JEV852010:JEV852012 JOR852010:JOR852012 JYN852010:JYN852012 KIJ852010:KIJ852012 KSF852010:KSF852012 LCB852010:LCB852012 LLX852010:LLX852012 LVT852010:LVT852012 MFP852010:MFP852012 MPL852010:MPL852012 MZH852010:MZH852012 NJD852010:NJD852012 NSZ852010:NSZ852012 OCV852010:OCV852012 OMR852010:OMR852012 OWN852010:OWN852012 PGJ852010:PGJ852012 PQF852010:PQF852012 QAB852010:QAB852012 QJX852010:QJX852012 QTT852010:QTT852012 RDP852010:RDP852012 RNL852010:RNL852012 RXH852010:RXH852012 SHD852010:SHD852012 SQZ852010:SQZ852012 TAV852010:TAV852012 TKR852010:TKR852012 TUN852010:TUN852012 UEJ852010:UEJ852012 UOF852010:UOF852012 UYB852010:UYB852012 VHX852010:VHX852012 VRT852010:VRT852012 WBP852010:WBP852012 WLL852010:WLL852012 WVH852010:WVH852012 H917546:H917548 IV917546:IV917548 SR917546:SR917548 ACN917546:ACN917548 AMJ917546:AMJ917548 AWF917546:AWF917548 BGB917546:BGB917548 BPX917546:BPX917548 BZT917546:BZT917548 CJP917546:CJP917548 CTL917546:CTL917548 DDH917546:DDH917548 DND917546:DND917548 DWZ917546:DWZ917548 EGV917546:EGV917548 EQR917546:EQR917548 FAN917546:FAN917548 FKJ917546:FKJ917548 FUF917546:FUF917548 GEB917546:GEB917548 GNX917546:GNX917548 GXT917546:GXT917548 HHP917546:HHP917548 HRL917546:HRL917548 IBH917546:IBH917548 ILD917546:ILD917548 IUZ917546:IUZ917548 JEV917546:JEV917548 JOR917546:JOR917548 JYN917546:JYN917548 KIJ917546:KIJ917548 KSF917546:KSF917548 LCB917546:LCB917548 LLX917546:LLX917548 LVT917546:LVT917548 MFP917546:MFP917548 MPL917546:MPL917548 MZH917546:MZH917548 NJD917546:NJD917548 NSZ917546:NSZ917548 OCV917546:OCV917548 OMR917546:OMR917548 OWN917546:OWN917548 PGJ917546:PGJ917548 PQF917546:PQF917548 QAB917546:QAB917548 QJX917546:QJX917548 QTT917546:QTT917548 RDP917546:RDP917548 RNL917546:RNL917548 RXH917546:RXH917548 SHD917546:SHD917548 SQZ917546:SQZ917548 TAV917546:TAV917548 TKR917546:TKR917548 TUN917546:TUN917548 UEJ917546:UEJ917548 UOF917546:UOF917548 UYB917546:UYB917548 VHX917546:VHX917548 VRT917546:VRT917548 WBP917546:WBP917548 WLL917546:WLL917548 WVH917546:WVH917548 H983082:H983084 IV983082:IV983084 SR983082:SR983084 ACN983082:ACN983084 AMJ983082:AMJ983084 AWF983082:AWF983084 BGB983082:BGB983084 BPX983082:BPX983084 BZT983082:BZT983084 CJP983082:CJP983084 CTL983082:CTL983084 DDH983082:DDH983084 DND983082:DND983084 DWZ983082:DWZ983084 EGV983082:EGV983084 EQR983082:EQR983084 FAN983082:FAN983084 FKJ983082:FKJ983084 FUF983082:FUF983084 GEB983082:GEB983084 GNX983082:GNX983084 GXT983082:GXT983084 HHP983082:HHP983084 HRL983082:HRL983084 IBH983082:IBH983084 ILD983082:ILD983084 IUZ983082:IUZ983084 JEV983082:JEV983084 JOR983082:JOR983084 JYN983082:JYN983084 KIJ983082:KIJ983084 KSF983082:KSF983084 LCB983082:LCB983084 LLX983082:LLX983084 LVT983082:LVT983084 MFP983082:MFP983084 MPL983082:MPL983084 MZH983082:MZH983084 NJD983082:NJD983084 NSZ983082:NSZ983084 OCV983082:OCV983084 OMR983082:OMR983084 OWN983082:OWN983084 PGJ983082:PGJ983084 PQF983082:PQF983084 QAB983082:QAB983084 QJX983082:QJX983084 QTT983082:QTT983084 RDP983082:RDP983084 RNL983082:RNL983084 RXH983082:RXH983084 SHD983082:SHD983084 SQZ983082:SQZ983084 TAV983082:TAV983084 TKR983082:TKR983084 TUN983082:TUN983084 UEJ983082:UEJ983084 UOF983082:UOF983084 UYB983082:UYB983084 VHX983082:VHX983084 VRT983082:VRT983084 WBP983082:WBP983084 WLL983082:WLL983084 WVH983082:WVH983084">
      <formula1>ประเภทงบประมาณ</formula1>
    </dataValidation>
    <dataValidation type="list" allowBlank="1" showInputMessage="1" showErrorMessage="1" sqref="IP42:IP44 SL42:SL44 ACH42:ACH44 AMD42:AMD44 AVZ42:AVZ44 BFV42:BFV44 BPR42:BPR44 BZN42:BZN44 CJJ42:CJJ44 CTF42:CTF44 DDB42:DDB44 DMX42:DMX44 DWT42:DWT44 EGP42:EGP44 EQL42:EQL44 FAH42:FAH44 FKD42:FKD44 FTZ42:FTZ44 GDV42:GDV44 GNR42:GNR44 GXN42:GXN44 HHJ42:HHJ44 HRF42:HRF44 IBB42:IBB44 IKX42:IKX44 IUT42:IUT44 JEP42:JEP44 JOL42:JOL44 JYH42:JYH44 KID42:KID44 KRZ42:KRZ44 LBV42:LBV44 LLR42:LLR44 LVN42:LVN44 MFJ42:MFJ44 MPF42:MPF44 MZB42:MZB44 NIX42:NIX44 NST42:NST44 OCP42:OCP44 OML42:OML44 OWH42:OWH44 PGD42:PGD44 PPZ42:PPZ44 PZV42:PZV44 QJR42:QJR44 QTN42:QTN44 RDJ42:RDJ44 RNF42:RNF44 RXB42:RXB44 SGX42:SGX44 SQT42:SQT44 TAP42:TAP44 TKL42:TKL44 TUH42:TUH44 UED42:UED44 UNZ42:UNZ44 UXV42:UXV44 VHR42:VHR44 VRN42:VRN44 WBJ42:WBJ44 WLF42:WLF44 WVB42:WVB44 IP65578:IP65580 SL65578:SL65580 ACH65578:ACH65580 AMD65578:AMD65580 AVZ65578:AVZ65580 BFV65578:BFV65580 BPR65578:BPR65580 BZN65578:BZN65580 CJJ65578:CJJ65580 CTF65578:CTF65580 DDB65578:DDB65580 DMX65578:DMX65580 DWT65578:DWT65580 EGP65578:EGP65580 EQL65578:EQL65580 FAH65578:FAH65580 FKD65578:FKD65580 FTZ65578:FTZ65580 GDV65578:GDV65580 GNR65578:GNR65580 GXN65578:GXN65580 HHJ65578:HHJ65580 HRF65578:HRF65580 IBB65578:IBB65580 IKX65578:IKX65580 IUT65578:IUT65580 JEP65578:JEP65580 JOL65578:JOL65580 JYH65578:JYH65580 KID65578:KID65580 KRZ65578:KRZ65580 LBV65578:LBV65580 LLR65578:LLR65580 LVN65578:LVN65580 MFJ65578:MFJ65580 MPF65578:MPF65580 MZB65578:MZB65580 NIX65578:NIX65580 NST65578:NST65580 OCP65578:OCP65580 OML65578:OML65580 OWH65578:OWH65580 PGD65578:PGD65580 PPZ65578:PPZ65580 PZV65578:PZV65580 QJR65578:QJR65580 QTN65578:QTN65580 RDJ65578:RDJ65580 RNF65578:RNF65580 RXB65578:RXB65580 SGX65578:SGX65580 SQT65578:SQT65580 TAP65578:TAP65580 TKL65578:TKL65580 TUH65578:TUH65580 UED65578:UED65580 UNZ65578:UNZ65580 UXV65578:UXV65580 VHR65578:VHR65580 VRN65578:VRN65580 WBJ65578:WBJ65580 WLF65578:WLF65580 WVB65578:WVB65580 IP131114:IP131116 SL131114:SL131116 ACH131114:ACH131116 AMD131114:AMD131116 AVZ131114:AVZ131116 BFV131114:BFV131116 BPR131114:BPR131116 BZN131114:BZN131116 CJJ131114:CJJ131116 CTF131114:CTF131116 DDB131114:DDB131116 DMX131114:DMX131116 DWT131114:DWT131116 EGP131114:EGP131116 EQL131114:EQL131116 FAH131114:FAH131116 FKD131114:FKD131116 FTZ131114:FTZ131116 GDV131114:GDV131116 GNR131114:GNR131116 GXN131114:GXN131116 HHJ131114:HHJ131116 HRF131114:HRF131116 IBB131114:IBB131116 IKX131114:IKX131116 IUT131114:IUT131116 JEP131114:JEP131116 JOL131114:JOL131116 JYH131114:JYH131116 KID131114:KID131116 KRZ131114:KRZ131116 LBV131114:LBV131116 LLR131114:LLR131116 LVN131114:LVN131116 MFJ131114:MFJ131116 MPF131114:MPF131116 MZB131114:MZB131116 NIX131114:NIX131116 NST131114:NST131116 OCP131114:OCP131116 OML131114:OML131116 OWH131114:OWH131116 PGD131114:PGD131116 PPZ131114:PPZ131116 PZV131114:PZV131116 QJR131114:QJR131116 QTN131114:QTN131116 RDJ131114:RDJ131116 RNF131114:RNF131116 RXB131114:RXB131116 SGX131114:SGX131116 SQT131114:SQT131116 TAP131114:TAP131116 TKL131114:TKL131116 TUH131114:TUH131116 UED131114:UED131116 UNZ131114:UNZ131116 UXV131114:UXV131116 VHR131114:VHR131116 VRN131114:VRN131116 WBJ131114:WBJ131116 WLF131114:WLF131116 WVB131114:WVB131116 IP196650:IP196652 SL196650:SL196652 ACH196650:ACH196652 AMD196650:AMD196652 AVZ196650:AVZ196652 BFV196650:BFV196652 BPR196650:BPR196652 BZN196650:BZN196652 CJJ196650:CJJ196652 CTF196650:CTF196652 DDB196650:DDB196652 DMX196650:DMX196652 DWT196650:DWT196652 EGP196650:EGP196652 EQL196650:EQL196652 FAH196650:FAH196652 FKD196650:FKD196652 FTZ196650:FTZ196652 GDV196650:GDV196652 GNR196650:GNR196652 GXN196650:GXN196652 HHJ196650:HHJ196652 HRF196650:HRF196652 IBB196650:IBB196652 IKX196650:IKX196652 IUT196650:IUT196652 JEP196650:JEP196652 JOL196650:JOL196652 JYH196650:JYH196652 KID196650:KID196652 KRZ196650:KRZ196652 LBV196650:LBV196652 LLR196650:LLR196652 LVN196650:LVN196652 MFJ196650:MFJ196652 MPF196650:MPF196652 MZB196650:MZB196652 NIX196650:NIX196652 NST196650:NST196652 OCP196650:OCP196652 OML196650:OML196652 OWH196650:OWH196652 PGD196650:PGD196652 PPZ196650:PPZ196652 PZV196650:PZV196652 QJR196650:QJR196652 QTN196650:QTN196652 RDJ196650:RDJ196652 RNF196650:RNF196652 RXB196650:RXB196652 SGX196650:SGX196652 SQT196650:SQT196652 TAP196650:TAP196652 TKL196650:TKL196652 TUH196650:TUH196652 UED196650:UED196652 UNZ196650:UNZ196652 UXV196650:UXV196652 VHR196650:VHR196652 VRN196650:VRN196652 WBJ196650:WBJ196652 WLF196650:WLF196652 WVB196650:WVB196652 IP262186:IP262188 SL262186:SL262188 ACH262186:ACH262188 AMD262186:AMD262188 AVZ262186:AVZ262188 BFV262186:BFV262188 BPR262186:BPR262188 BZN262186:BZN262188 CJJ262186:CJJ262188 CTF262186:CTF262188 DDB262186:DDB262188 DMX262186:DMX262188 DWT262186:DWT262188 EGP262186:EGP262188 EQL262186:EQL262188 FAH262186:FAH262188 FKD262186:FKD262188 FTZ262186:FTZ262188 GDV262186:GDV262188 GNR262186:GNR262188 GXN262186:GXN262188 HHJ262186:HHJ262188 HRF262186:HRF262188 IBB262186:IBB262188 IKX262186:IKX262188 IUT262186:IUT262188 JEP262186:JEP262188 JOL262186:JOL262188 JYH262186:JYH262188 KID262186:KID262188 KRZ262186:KRZ262188 LBV262186:LBV262188 LLR262186:LLR262188 LVN262186:LVN262188 MFJ262186:MFJ262188 MPF262186:MPF262188 MZB262186:MZB262188 NIX262186:NIX262188 NST262186:NST262188 OCP262186:OCP262188 OML262186:OML262188 OWH262186:OWH262188 PGD262186:PGD262188 PPZ262186:PPZ262188 PZV262186:PZV262188 QJR262186:QJR262188 QTN262186:QTN262188 RDJ262186:RDJ262188 RNF262186:RNF262188 RXB262186:RXB262188 SGX262186:SGX262188 SQT262186:SQT262188 TAP262186:TAP262188 TKL262186:TKL262188 TUH262186:TUH262188 UED262186:UED262188 UNZ262186:UNZ262188 UXV262186:UXV262188 VHR262186:VHR262188 VRN262186:VRN262188 WBJ262186:WBJ262188 WLF262186:WLF262188 WVB262186:WVB262188 IP327722:IP327724 SL327722:SL327724 ACH327722:ACH327724 AMD327722:AMD327724 AVZ327722:AVZ327724 BFV327722:BFV327724 BPR327722:BPR327724 BZN327722:BZN327724 CJJ327722:CJJ327724 CTF327722:CTF327724 DDB327722:DDB327724 DMX327722:DMX327724 DWT327722:DWT327724 EGP327722:EGP327724 EQL327722:EQL327724 FAH327722:FAH327724 FKD327722:FKD327724 FTZ327722:FTZ327724 GDV327722:GDV327724 GNR327722:GNR327724 GXN327722:GXN327724 HHJ327722:HHJ327724 HRF327722:HRF327724 IBB327722:IBB327724 IKX327722:IKX327724 IUT327722:IUT327724 JEP327722:JEP327724 JOL327722:JOL327724 JYH327722:JYH327724 KID327722:KID327724 KRZ327722:KRZ327724 LBV327722:LBV327724 LLR327722:LLR327724 LVN327722:LVN327724 MFJ327722:MFJ327724 MPF327722:MPF327724 MZB327722:MZB327724 NIX327722:NIX327724 NST327722:NST327724 OCP327722:OCP327724 OML327722:OML327724 OWH327722:OWH327724 PGD327722:PGD327724 PPZ327722:PPZ327724 PZV327722:PZV327724 QJR327722:QJR327724 QTN327722:QTN327724 RDJ327722:RDJ327724 RNF327722:RNF327724 RXB327722:RXB327724 SGX327722:SGX327724 SQT327722:SQT327724 TAP327722:TAP327724 TKL327722:TKL327724 TUH327722:TUH327724 UED327722:UED327724 UNZ327722:UNZ327724 UXV327722:UXV327724 VHR327722:VHR327724 VRN327722:VRN327724 WBJ327722:WBJ327724 WLF327722:WLF327724 WVB327722:WVB327724 IP393258:IP393260 SL393258:SL393260 ACH393258:ACH393260 AMD393258:AMD393260 AVZ393258:AVZ393260 BFV393258:BFV393260 BPR393258:BPR393260 BZN393258:BZN393260 CJJ393258:CJJ393260 CTF393258:CTF393260 DDB393258:DDB393260 DMX393258:DMX393260 DWT393258:DWT393260 EGP393258:EGP393260 EQL393258:EQL393260 FAH393258:FAH393260 FKD393258:FKD393260 FTZ393258:FTZ393260 GDV393258:GDV393260 GNR393258:GNR393260 GXN393258:GXN393260 HHJ393258:HHJ393260 HRF393258:HRF393260 IBB393258:IBB393260 IKX393258:IKX393260 IUT393258:IUT393260 JEP393258:JEP393260 JOL393258:JOL393260 JYH393258:JYH393260 KID393258:KID393260 KRZ393258:KRZ393260 LBV393258:LBV393260 LLR393258:LLR393260 LVN393258:LVN393260 MFJ393258:MFJ393260 MPF393258:MPF393260 MZB393258:MZB393260 NIX393258:NIX393260 NST393258:NST393260 OCP393258:OCP393260 OML393258:OML393260 OWH393258:OWH393260 PGD393258:PGD393260 PPZ393258:PPZ393260 PZV393258:PZV393260 QJR393258:QJR393260 QTN393258:QTN393260 RDJ393258:RDJ393260 RNF393258:RNF393260 RXB393258:RXB393260 SGX393258:SGX393260 SQT393258:SQT393260 TAP393258:TAP393260 TKL393258:TKL393260 TUH393258:TUH393260 UED393258:UED393260 UNZ393258:UNZ393260 UXV393258:UXV393260 VHR393258:VHR393260 VRN393258:VRN393260 WBJ393258:WBJ393260 WLF393258:WLF393260 WVB393258:WVB393260 IP458794:IP458796 SL458794:SL458796 ACH458794:ACH458796 AMD458794:AMD458796 AVZ458794:AVZ458796 BFV458794:BFV458796 BPR458794:BPR458796 BZN458794:BZN458796 CJJ458794:CJJ458796 CTF458794:CTF458796 DDB458794:DDB458796 DMX458794:DMX458796 DWT458794:DWT458796 EGP458794:EGP458796 EQL458794:EQL458796 FAH458794:FAH458796 FKD458794:FKD458796 FTZ458794:FTZ458796 GDV458794:GDV458796 GNR458794:GNR458796 GXN458794:GXN458796 HHJ458794:HHJ458796 HRF458794:HRF458796 IBB458794:IBB458796 IKX458794:IKX458796 IUT458794:IUT458796 JEP458794:JEP458796 JOL458794:JOL458796 JYH458794:JYH458796 KID458794:KID458796 KRZ458794:KRZ458796 LBV458794:LBV458796 LLR458794:LLR458796 LVN458794:LVN458796 MFJ458794:MFJ458796 MPF458794:MPF458796 MZB458794:MZB458796 NIX458794:NIX458796 NST458794:NST458796 OCP458794:OCP458796 OML458794:OML458796 OWH458794:OWH458796 PGD458794:PGD458796 PPZ458794:PPZ458796 PZV458794:PZV458796 QJR458794:QJR458796 QTN458794:QTN458796 RDJ458794:RDJ458796 RNF458794:RNF458796 RXB458794:RXB458796 SGX458794:SGX458796 SQT458794:SQT458796 TAP458794:TAP458796 TKL458794:TKL458796 TUH458794:TUH458796 UED458794:UED458796 UNZ458794:UNZ458796 UXV458794:UXV458796 VHR458794:VHR458796 VRN458794:VRN458796 WBJ458794:WBJ458796 WLF458794:WLF458796 WVB458794:WVB458796 IP524330:IP524332 SL524330:SL524332 ACH524330:ACH524332 AMD524330:AMD524332 AVZ524330:AVZ524332 BFV524330:BFV524332 BPR524330:BPR524332 BZN524330:BZN524332 CJJ524330:CJJ524332 CTF524330:CTF524332 DDB524330:DDB524332 DMX524330:DMX524332 DWT524330:DWT524332 EGP524330:EGP524332 EQL524330:EQL524332 FAH524330:FAH524332 FKD524330:FKD524332 FTZ524330:FTZ524332 GDV524330:GDV524332 GNR524330:GNR524332 GXN524330:GXN524332 HHJ524330:HHJ524332 HRF524330:HRF524332 IBB524330:IBB524332 IKX524330:IKX524332 IUT524330:IUT524332 JEP524330:JEP524332 JOL524330:JOL524332 JYH524330:JYH524332 KID524330:KID524332 KRZ524330:KRZ524332 LBV524330:LBV524332 LLR524330:LLR524332 LVN524330:LVN524332 MFJ524330:MFJ524332 MPF524330:MPF524332 MZB524330:MZB524332 NIX524330:NIX524332 NST524330:NST524332 OCP524330:OCP524332 OML524330:OML524332 OWH524330:OWH524332 PGD524330:PGD524332 PPZ524330:PPZ524332 PZV524330:PZV524332 QJR524330:QJR524332 QTN524330:QTN524332 RDJ524330:RDJ524332 RNF524330:RNF524332 RXB524330:RXB524332 SGX524330:SGX524332 SQT524330:SQT524332 TAP524330:TAP524332 TKL524330:TKL524332 TUH524330:TUH524332 UED524330:UED524332 UNZ524330:UNZ524332 UXV524330:UXV524332 VHR524330:VHR524332 VRN524330:VRN524332 WBJ524330:WBJ524332 WLF524330:WLF524332 WVB524330:WVB524332 IP589866:IP589868 SL589866:SL589868 ACH589866:ACH589868 AMD589866:AMD589868 AVZ589866:AVZ589868 BFV589866:BFV589868 BPR589866:BPR589868 BZN589866:BZN589868 CJJ589866:CJJ589868 CTF589866:CTF589868 DDB589866:DDB589868 DMX589866:DMX589868 DWT589866:DWT589868 EGP589866:EGP589868 EQL589866:EQL589868 FAH589866:FAH589868 FKD589866:FKD589868 FTZ589866:FTZ589868 GDV589866:GDV589868 GNR589866:GNR589868 GXN589866:GXN589868 HHJ589866:HHJ589868 HRF589866:HRF589868 IBB589866:IBB589868 IKX589866:IKX589868 IUT589866:IUT589868 JEP589866:JEP589868 JOL589866:JOL589868 JYH589866:JYH589868 KID589866:KID589868 KRZ589866:KRZ589868 LBV589866:LBV589868 LLR589866:LLR589868 LVN589866:LVN589868 MFJ589866:MFJ589868 MPF589866:MPF589868 MZB589866:MZB589868 NIX589866:NIX589868 NST589866:NST589868 OCP589866:OCP589868 OML589866:OML589868 OWH589866:OWH589868 PGD589866:PGD589868 PPZ589866:PPZ589868 PZV589866:PZV589868 QJR589866:QJR589868 QTN589866:QTN589868 RDJ589866:RDJ589868 RNF589866:RNF589868 RXB589866:RXB589868 SGX589866:SGX589868 SQT589866:SQT589868 TAP589866:TAP589868 TKL589866:TKL589868 TUH589866:TUH589868 UED589866:UED589868 UNZ589866:UNZ589868 UXV589866:UXV589868 VHR589866:VHR589868 VRN589866:VRN589868 WBJ589866:WBJ589868 WLF589866:WLF589868 WVB589866:WVB589868 IP655402:IP655404 SL655402:SL655404 ACH655402:ACH655404 AMD655402:AMD655404 AVZ655402:AVZ655404 BFV655402:BFV655404 BPR655402:BPR655404 BZN655402:BZN655404 CJJ655402:CJJ655404 CTF655402:CTF655404 DDB655402:DDB655404 DMX655402:DMX655404 DWT655402:DWT655404 EGP655402:EGP655404 EQL655402:EQL655404 FAH655402:FAH655404 FKD655402:FKD655404 FTZ655402:FTZ655404 GDV655402:GDV655404 GNR655402:GNR655404 GXN655402:GXN655404 HHJ655402:HHJ655404 HRF655402:HRF655404 IBB655402:IBB655404 IKX655402:IKX655404 IUT655402:IUT655404 JEP655402:JEP655404 JOL655402:JOL655404 JYH655402:JYH655404 KID655402:KID655404 KRZ655402:KRZ655404 LBV655402:LBV655404 LLR655402:LLR655404 LVN655402:LVN655404 MFJ655402:MFJ655404 MPF655402:MPF655404 MZB655402:MZB655404 NIX655402:NIX655404 NST655402:NST655404 OCP655402:OCP655404 OML655402:OML655404 OWH655402:OWH655404 PGD655402:PGD655404 PPZ655402:PPZ655404 PZV655402:PZV655404 QJR655402:QJR655404 QTN655402:QTN655404 RDJ655402:RDJ655404 RNF655402:RNF655404 RXB655402:RXB655404 SGX655402:SGX655404 SQT655402:SQT655404 TAP655402:TAP655404 TKL655402:TKL655404 TUH655402:TUH655404 UED655402:UED655404 UNZ655402:UNZ655404 UXV655402:UXV655404 VHR655402:VHR655404 VRN655402:VRN655404 WBJ655402:WBJ655404 WLF655402:WLF655404 WVB655402:WVB655404 IP720938:IP720940 SL720938:SL720940 ACH720938:ACH720940 AMD720938:AMD720940 AVZ720938:AVZ720940 BFV720938:BFV720940 BPR720938:BPR720940 BZN720938:BZN720940 CJJ720938:CJJ720940 CTF720938:CTF720940 DDB720938:DDB720940 DMX720938:DMX720940 DWT720938:DWT720940 EGP720938:EGP720940 EQL720938:EQL720940 FAH720938:FAH720940 FKD720938:FKD720940 FTZ720938:FTZ720940 GDV720938:GDV720940 GNR720938:GNR720940 GXN720938:GXN720940 HHJ720938:HHJ720940 HRF720938:HRF720940 IBB720938:IBB720940 IKX720938:IKX720940 IUT720938:IUT720940 JEP720938:JEP720940 JOL720938:JOL720940 JYH720938:JYH720940 KID720938:KID720940 KRZ720938:KRZ720940 LBV720938:LBV720940 LLR720938:LLR720940 LVN720938:LVN720940 MFJ720938:MFJ720940 MPF720938:MPF720940 MZB720938:MZB720940 NIX720938:NIX720940 NST720938:NST720940 OCP720938:OCP720940 OML720938:OML720940 OWH720938:OWH720940 PGD720938:PGD720940 PPZ720938:PPZ720940 PZV720938:PZV720940 QJR720938:QJR720940 QTN720938:QTN720940 RDJ720938:RDJ720940 RNF720938:RNF720940 RXB720938:RXB720940 SGX720938:SGX720940 SQT720938:SQT720940 TAP720938:TAP720940 TKL720938:TKL720940 TUH720938:TUH720940 UED720938:UED720940 UNZ720938:UNZ720940 UXV720938:UXV720940 VHR720938:VHR720940 VRN720938:VRN720940 WBJ720938:WBJ720940 WLF720938:WLF720940 WVB720938:WVB720940 IP786474:IP786476 SL786474:SL786476 ACH786474:ACH786476 AMD786474:AMD786476 AVZ786474:AVZ786476 BFV786474:BFV786476 BPR786474:BPR786476 BZN786474:BZN786476 CJJ786474:CJJ786476 CTF786474:CTF786476 DDB786474:DDB786476 DMX786474:DMX786476 DWT786474:DWT786476 EGP786474:EGP786476 EQL786474:EQL786476 FAH786474:FAH786476 FKD786474:FKD786476 FTZ786474:FTZ786476 GDV786474:GDV786476 GNR786474:GNR786476 GXN786474:GXN786476 HHJ786474:HHJ786476 HRF786474:HRF786476 IBB786474:IBB786476 IKX786474:IKX786476 IUT786474:IUT786476 JEP786474:JEP786476 JOL786474:JOL786476 JYH786474:JYH786476 KID786474:KID786476 KRZ786474:KRZ786476 LBV786474:LBV786476 LLR786474:LLR786476 LVN786474:LVN786476 MFJ786474:MFJ786476 MPF786474:MPF786476 MZB786474:MZB786476 NIX786474:NIX786476 NST786474:NST786476 OCP786474:OCP786476 OML786474:OML786476 OWH786474:OWH786476 PGD786474:PGD786476 PPZ786474:PPZ786476 PZV786474:PZV786476 QJR786474:QJR786476 QTN786474:QTN786476 RDJ786474:RDJ786476 RNF786474:RNF786476 RXB786474:RXB786476 SGX786474:SGX786476 SQT786474:SQT786476 TAP786474:TAP786476 TKL786474:TKL786476 TUH786474:TUH786476 UED786474:UED786476 UNZ786474:UNZ786476 UXV786474:UXV786476 VHR786474:VHR786476 VRN786474:VRN786476 WBJ786474:WBJ786476 WLF786474:WLF786476 WVB786474:WVB786476 IP852010:IP852012 SL852010:SL852012 ACH852010:ACH852012 AMD852010:AMD852012 AVZ852010:AVZ852012 BFV852010:BFV852012 BPR852010:BPR852012 BZN852010:BZN852012 CJJ852010:CJJ852012 CTF852010:CTF852012 DDB852010:DDB852012 DMX852010:DMX852012 DWT852010:DWT852012 EGP852010:EGP852012 EQL852010:EQL852012 FAH852010:FAH852012 FKD852010:FKD852012 FTZ852010:FTZ852012 GDV852010:GDV852012 GNR852010:GNR852012 GXN852010:GXN852012 HHJ852010:HHJ852012 HRF852010:HRF852012 IBB852010:IBB852012 IKX852010:IKX852012 IUT852010:IUT852012 JEP852010:JEP852012 JOL852010:JOL852012 JYH852010:JYH852012 KID852010:KID852012 KRZ852010:KRZ852012 LBV852010:LBV852012 LLR852010:LLR852012 LVN852010:LVN852012 MFJ852010:MFJ852012 MPF852010:MPF852012 MZB852010:MZB852012 NIX852010:NIX852012 NST852010:NST852012 OCP852010:OCP852012 OML852010:OML852012 OWH852010:OWH852012 PGD852010:PGD852012 PPZ852010:PPZ852012 PZV852010:PZV852012 QJR852010:QJR852012 QTN852010:QTN852012 RDJ852010:RDJ852012 RNF852010:RNF852012 RXB852010:RXB852012 SGX852010:SGX852012 SQT852010:SQT852012 TAP852010:TAP852012 TKL852010:TKL852012 TUH852010:TUH852012 UED852010:UED852012 UNZ852010:UNZ852012 UXV852010:UXV852012 VHR852010:VHR852012 VRN852010:VRN852012 WBJ852010:WBJ852012 WLF852010:WLF852012 WVB852010:WVB852012 IP917546:IP917548 SL917546:SL917548 ACH917546:ACH917548 AMD917546:AMD917548 AVZ917546:AVZ917548 BFV917546:BFV917548 BPR917546:BPR917548 BZN917546:BZN917548 CJJ917546:CJJ917548 CTF917546:CTF917548 DDB917546:DDB917548 DMX917546:DMX917548 DWT917546:DWT917548 EGP917546:EGP917548 EQL917546:EQL917548 FAH917546:FAH917548 FKD917546:FKD917548 FTZ917546:FTZ917548 GDV917546:GDV917548 GNR917546:GNR917548 GXN917546:GXN917548 HHJ917546:HHJ917548 HRF917546:HRF917548 IBB917546:IBB917548 IKX917546:IKX917548 IUT917546:IUT917548 JEP917546:JEP917548 JOL917546:JOL917548 JYH917546:JYH917548 KID917546:KID917548 KRZ917546:KRZ917548 LBV917546:LBV917548 LLR917546:LLR917548 LVN917546:LVN917548 MFJ917546:MFJ917548 MPF917546:MPF917548 MZB917546:MZB917548 NIX917546:NIX917548 NST917546:NST917548 OCP917546:OCP917548 OML917546:OML917548 OWH917546:OWH917548 PGD917546:PGD917548 PPZ917546:PPZ917548 PZV917546:PZV917548 QJR917546:QJR917548 QTN917546:QTN917548 RDJ917546:RDJ917548 RNF917546:RNF917548 RXB917546:RXB917548 SGX917546:SGX917548 SQT917546:SQT917548 TAP917546:TAP917548 TKL917546:TKL917548 TUH917546:TUH917548 UED917546:UED917548 UNZ917546:UNZ917548 UXV917546:UXV917548 VHR917546:VHR917548 VRN917546:VRN917548 WBJ917546:WBJ917548 WLF917546:WLF917548 WVB917546:WVB917548 IP983082:IP983084 SL983082:SL983084 ACH983082:ACH983084 AMD983082:AMD983084 AVZ983082:AVZ983084 BFV983082:BFV983084 BPR983082:BPR983084 BZN983082:BZN983084 CJJ983082:CJJ983084 CTF983082:CTF983084 DDB983082:DDB983084 DMX983082:DMX983084 DWT983082:DWT983084 EGP983082:EGP983084 EQL983082:EQL983084 FAH983082:FAH983084 FKD983082:FKD983084 FTZ983082:FTZ983084 GDV983082:GDV983084 GNR983082:GNR983084 GXN983082:GXN983084 HHJ983082:HHJ983084 HRF983082:HRF983084 IBB983082:IBB983084 IKX983082:IKX983084 IUT983082:IUT983084 JEP983082:JEP983084 JOL983082:JOL983084 JYH983082:JYH983084 KID983082:KID983084 KRZ983082:KRZ983084 LBV983082:LBV983084 LLR983082:LLR983084 LVN983082:LVN983084 MFJ983082:MFJ983084 MPF983082:MPF983084 MZB983082:MZB983084 NIX983082:NIX983084 NST983082:NST983084 OCP983082:OCP983084 OML983082:OML983084 OWH983082:OWH983084 PGD983082:PGD983084 PPZ983082:PPZ983084 PZV983082:PZV983084 QJR983082:QJR983084 QTN983082:QTN983084 RDJ983082:RDJ983084 RNF983082:RNF983084 RXB983082:RXB983084 SGX983082:SGX983084 SQT983082:SQT983084 TAP983082:TAP983084 TKL983082:TKL983084 TUH983082:TUH983084 UED983082:UED983084 UNZ983082:UNZ983084 UXV983082:UXV983084 VHR983082:VHR983084 VRN983082:VRN983084 WBJ983082:WBJ983084 WLF983082:WLF983084 WVB983082:WVB983084 IP6:IP40 SL6:SL40 ACH6:ACH40 AMD6:AMD40 AVZ6:AVZ40 BFV6:BFV40 BPR6:BPR40 BZN6:BZN40 CJJ6:CJJ40 CTF6:CTF40 DDB6:DDB40 DMX6:DMX40 DWT6:DWT40 EGP6:EGP40 EQL6:EQL40 FAH6:FAH40 FKD6:FKD40 FTZ6:FTZ40 GDV6:GDV40 GNR6:GNR40 GXN6:GXN40 HHJ6:HHJ40 HRF6:HRF40 IBB6:IBB40 IKX6:IKX40 IUT6:IUT40 JEP6:JEP40 JOL6:JOL40 JYH6:JYH40 KID6:KID40 KRZ6:KRZ40 LBV6:LBV40 LLR6:LLR40 LVN6:LVN40 MFJ6:MFJ40 MPF6:MPF40 MZB6:MZB40 NIX6:NIX40 NST6:NST40 OCP6:OCP40 OML6:OML40 OWH6:OWH40 PGD6:PGD40 PPZ6:PPZ40 PZV6:PZV40 QJR6:QJR40 QTN6:QTN40 RDJ6:RDJ40 RNF6:RNF40 RXB6:RXB40 SGX6:SGX40 SQT6:SQT40 TAP6:TAP40 TKL6:TKL40 TUH6:TUH40 UED6:UED40 UNZ6:UNZ40 UXV6:UXV40 VHR6:VHR40 VRN6:VRN40 WBJ6:WBJ40 WLF6:WLF40 WVB6:WVB40 IP65542:IP65576 SL65542:SL65576 ACH65542:ACH65576 AMD65542:AMD65576 AVZ65542:AVZ65576 BFV65542:BFV65576 BPR65542:BPR65576 BZN65542:BZN65576 CJJ65542:CJJ65576 CTF65542:CTF65576 DDB65542:DDB65576 DMX65542:DMX65576 DWT65542:DWT65576 EGP65542:EGP65576 EQL65542:EQL65576 FAH65542:FAH65576 FKD65542:FKD65576 FTZ65542:FTZ65576 GDV65542:GDV65576 GNR65542:GNR65576 GXN65542:GXN65576 HHJ65542:HHJ65576 HRF65542:HRF65576 IBB65542:IBB65576 IKX65542:IKX65576 IUT65542:IUT65576 JEP65542:JEP65576 JOL65542:JOL65576 JYH65542:JYH65576 KID65542:KID65576 KRZ65542:KRZ65576 LBV65542:LBV65576 LLR65542:LLR65576 LVN65542:LVN65576 MFJ65542:MFJ65576 MPF65542:MPF65576 MZB65542:MZB65576 NIX65542:NIX65576 NST65542:NST65576 OCP65542:OCP65576 OML65542:OML65576 OWH65542:OWH65576 PGD65542:PGD65576 PPZ65542:PPZ65576 PZV65542:PZV65576 QJR65542:QJR65576 QTN65542:QTN65576 RDJ65542:RDJ65576 RNF65542:RNF65576 RXB65542:RXB65576 SGX65542:SGX65576 SQT65542:SQT65576 TAP65542:TAP65576 TKL65542:TKL65576 TUH65542:TUH65576 UED65542:UED65576 UNZ65542:UNZ65576 UXV65542:UXV65576 VHR65542:VHR65576 VRN65542:VRN65576 WBJ65542:WBJ65576 WLF65542:WLF65576 WVB65542:WVB65576 IP131078:IP131112 SL131078:SL131112 ACH131078:ACH131112 AMD131078:AMD131112 AVZ131078:AVZ131112 BFV131078:BFV131112 BPR131078:BPR131112 BZN131078:BZN131112 CJJ131078:CJJ131112 CTF131078:CTF131112 DDB131078:DDB131112 DMX131078:DMX131112 DWT131078:DWT131112 EGP131078:EGP131112 EQL131078:EQL131112 FAH131078:FAH131112 FKD131078:FKD131112 FTZ131078:FTZ131112 GDV131078:GDV131112 GNR131078:GNR131112 GXN131078:GXN131112 HHJ131078:HHJ131112 HRF131078:HRF131112 IBB131078:IBB131112 IKX131078:IKX131112 IUT131078:IUT131112 JEP131078:JEP131112 JOL131078:JOL131112 JYH131078:JYH131112 KID131078:KID131112 KRZ131078:KRZ131112 LBV131078:LBV131112 LLR131078:LLR131112 LVN131078:LVN131112 MFJ131078:MFJ131112 MPF131078:MPF131112 MZB131078:MZB131112 NIX131078:NIX131112 NST131078:NST131112 OCP131078:OCP131112 OML131078:OML131112 OWH131078:OWH131112 PGD131078:PGD131112 PPZ131078:PPZ131112 PZV131078:PZV131112 QJR131078:QJR131112 QTN131078:QTN131112 RDJ131078:RDJ131112 RNF131078:RNF131112 RXB131078:RXB131112 SGX131078:SGX131112 SQT131078:SQT131112 TAP131078:TAP131112 TKL131078:TKL131112 TUH131078:TUH131112 UED131078:UED131112 UNZ131078:UNZ131112 UXV131078:UXV131112 VHR131078:VHR131112 VRN131078:VRN131112 WBJ131078:WBJ131112 WLF131078:WLF131112 WVB131078:WVB131112 IP196614:IP196648 SL196614:SL196648 ACH196614:ACH196648 AMD196614:AMD196648 AVZ196614:AVZ196648 BFV196614:BFV196648 BPR196614:BPR196648 BZN196614:BZN196648 CJJ196614:CJJ196648 CTF196614:CTF196648 DDB196614:DDB196648 DMX196614:DMX196648 DWT196614:DWT196648 EGP196614:EGP196648 EQL196614:EQL196648 FAH196614:FAH196648 FKD196614:FKD196648 FTZ196614:FTZ196648 GDV196614:GDV196648 GNR196614:GNR196648 GXN196614:GXN196648 HHJ196614:HHJ196648 HRF196614:HRF196648 IBB196614:IBB196648 IKX196614:IKX196648 IUT196614:IUT196648 JEP196614:JEP196648 JOL196614:JOL196648 JYH196614:JYH196648 KID196614:KID196648 KRZ196614:KRZ196648 LBV196614:LBV196648 LLR196614:LLR196648 LVN196614:LVN196648 MFJ196614:MFJ196648 MPF196614:MPF196648 MZB196614:MZB196648 NIX196614:NIX196648 NST196614:NST196648 OCP196614:OCP196648 OML196614:OML196648 OWH196614:OWH196648 PGD196614:PGD196648 PPZ196614:PPZ196648 PZV196614:PZV196648 QJR196614:QJR196648 QTN196614:QTN196648 RDJ196614:RDJ196648 RNF196614:RNF196648 RXB196614:RXB196648 SGX196614:SGX196648 SQT196614:SQT196648 TAP196614:TAP196648 TKL196614:TKL196648 TUH196614:TUH196648 UED196614:UED196648 UNZ196614:UNZ196648 UXV196614:UXV196648 VHR196614:VHR196648 VRN196614:VRN196648 WBJ196614:WBJ196648 WLF196614:WLF196648 WVB196614:WVB196648 IP262150:IP262184 SL262150:SL262184 ACH262150:ACH262184 AMD262150:AMD262184 AVZ262150:AVZ262184 BFV262150:BFV262184 BPR262150:BPR262184 BZN262150:BZN262184 CJJ262150:CJJ262184 CTF262150:CTF262184 DDB262150:DDB262184 DMX262150:DMX262184 DWT262150:DWT262184 EGP262150:EGP262184 EQL262150:EQL262184 FAH262150:FAH262184 FKD262150:FKD262184 FTZ262150:FTZ262184 GDV262150:GDV262184 GNR262150:GNR262184 GXN262150:GXN262184 HHJ262150:HHJ262184 HRF262150:HRF262184 IBB262150:IBB262184 IKX262150:IKX262184 IUT262150:IUT262184 JEP262150:JEP262184 JOL262150:JOL262184 JYH262150:JYH262184 KID262150:KID262184 KRZ262150:KRZ262184 LBV262150:LBV262184 LLR262150:LLR262184 LVN262150:LVN262184 MFJ262150:MFJ262184 MPF262150:MPF262184 MZB262150:MZB262184 NIX262150:NIX262184 NST262150:NST262184 OCP262150:OCP262184 OML262150:OML262184 OWH262150:OWH262184 PGD262150:PGD262184 PPZ262150:PPZ262184 PZV262150:PZV262184 QJR262150:QJR262184 QTN262150:QTN262184 RDJ262150:RDJ262184 RNF262150:RNF262184 RXB262150:RXB262184 SGX262150:SGX262184 SQT262150:SQT262184 TAP262150:TAP262184 TKL262150:TKL262184 TUH262150:TUH262184 UED262150:UED262184 UNZ262150:UNZ262184 UXV262150:UXV262184 VHR262150:VHR262184 VRN262150:VRN262184 WBJ262150:WBJ262184 WLF262150:WLF262184 WVB262150:WVB262184 IP327686:IP327720 SL327686:SL327720 ACH327686:ACH327720 AMD327686:AMD327720 AVZ327686:AVZ327720 BFV327686:BFV327720 BPR327686:BPR327720 BZN327686:BZN327720 CJJ327686:CJJ327720 CTF327686:CTF327720 DDB327686:DDB327720 DMX327686:DMX327720 DWT327686:DWT327720 EGP327686:EGP327720 EQL327686:EQL327720 FAH327686:FAH327720 FKD327686:FKD327720 FTZ327686:FTZ327720 GDV327686:GDV327720 GNR327686:GNR327720 GXN327686:GXN327720 HHJ327686:HHJ327720 HRF327686:HRF327720 IBB327686:IBB327720 IKX327686:IKX327720 IUT327686:IUT327720 JEP327686:JEP327720 JOL327686:JOL327720 JYH327686:JYH327720 KID327686:KID327720 KRZ327686:KRZ327720 LBV327686:LBV327720 LLR327686:LLR327720 LVN327686:LVN327720 MFJ327686:MFJ327720 MPF327686:MPF327720 MZB327686:MZB327720 NIX327686:NIX327720 NST327686:NST327720 OCP327686:OCP327720 OML327686:OML327720 OWH327686:OWH327720 PGD327686:PGD327720 PPZ327686:PPZ327720 PZV327686:PZV327720 QJR327686:QJR327720 QTN327686:QTN327720 RDJ327686:RDJ327720 RNF327686:RNF327720 RXB327686:RXB327720 SGX327686:SGX327720 SQT327686:SQT327720 TAP327686:TAP327720 TKL327686:TKL327720 TUH327686:TUH327720 UED327686:UED327720 UNZ327686:UNZ327720 UXV327686:UXV327720 VHR327686:VHR327720 VRN327686:VRN327720 WBJ327686:WBJ327720 WLF327686:WLF327720 WVB327686:WVB327720 IP393222:IP393256 SL393222:SL393256 ACH393222:ACH393256 AMD393222:AMD393256 AVZ393222:AVZ393256 BFV393222:BFV393256 BPR393222:BPR393256 BZN393222:BZN393256 CJJ393222:CJJ393256 CTF393222:CTF393256 DDB393222:DDB393256 DMX393222:DMX393256 DWT393222:DWT393256 EGP393222:EGP393256 EQL393222:EQL393256 FAH393222:FAH393256 FKD393222:FKD393256 FTZ393222:FTZ393256 GDV393222:GDV393256 GNR393222:GNR393256 GXN393222:GXN393256 HHJ393222:HHJ393256 HRF393222:HRF393256 IBB393222:IBB393256 IKX393222:IKX393256 IUT393222:IUT393256 JEP393222:JEP393256 JOL393222:JOL393256 JYH393222:JYH393256 KID393222:KID393256 KRZ393222:KRZ393256 LBV393222:LBV393256 LLR393222:LLR393256 LVN393222:LVN393256 MFJ393222:MFJ393256 MPF393222:MPF393256 MZB393222:MZB393256 NIX393222:NIX393256 NST393222:NST393256 OCP393222:OCP393256 OML393222:OML393256 OWH393222:OWH393256 PGD393222:PGD393256 PPZ393222:PPZ393256 PZV393222:PZV393256 QJR393222:QJR393256 QTN393222:QTN393256 RDJ393222:RDJ393256 RNF393222:RNF393256 RXB393222:RXB393256 SGX393222:SGX393256 SQT393222:SQT393256 TAP393222:TAP393256 TKL393222:TKL393256 TUH393222:TUH393256 UED393222:UED393256 UNZ393222:UNZ393256 UXV393222:UXV393256 VHR393222:VHR393256 VRN393222:VRN393256 WBJ393222:WBJ393256 WLF393222:WLF393256 WVB393222:WVB393256 IP458758:IP458792 SL458758:SL458792 ACH458758:ACH458792 AMD458758:AMD458792 AVZ458758:AVZ458792 BFV458758:BFV458792 BPR458758:BPR458792 BZN458758:BZN458792 CJJ458758:CJJ458792 CTF458758:CTF458792 DDB458758:DDB458792 DMX458758:DMX458792 DWT458758:DWT458792 EGP458758:EGP458792 EQL458758:EQL458792 FAH458758:FAH458792 FKD458758:FKD458792 FTZ458758:FTZ458792 GDV458758:GDV458792 GNR458758:GNR458792 GXN458758:GXN458792 HHJ458758:HHJ458792 HRF458758:HRF458792 IBB458758:IBB458792 IKX458758:IKX458792 IUT458758:IUT458792 JEP458758:JEP458792 JOL458758:JOL458792 JYH458758:JYH458792 KID458758:KID458792 KRZ458758:KRZ458792 LBV458758:LBV458792 LLR458758:LLR458792 LVN458758:LVN458792 MFJ458758:MFJ458792 MPF458758:MPF458792 MZB458758:MZB458792 NIX458758:NIX458792 NST458758:NST458792 OCP458758:OCP458792 OML458758:OML458792 OWH458758:OWH458792 PGD458758:PGD458792 PPZ458758:PPZ458792 PZV458758:PZV458792 QJR458758:QJR458792 QTN458758:QTN458792 RDJ458758:RDJ458792 RNF458758:RNF458792 RXB458758:RXB458792 SGX458758:SGX458792 SQT458758:SQT458792 TAP458758:TAP458792 TKL458758:TKL458792 TUH458758:TUH458792 UED458758:UED458792 UNZ458758:UNZ458792 UXV458758:UXV458792 VHR458758:VHR458792 VRN458758:VRN458792 WBJ458758:WBJ458792 WLF458758:WLF458792 WVB458758:WVB458792 IP524294:IP524328 SL524294:SL524328 ACH524294:ACH524328 AMD524294:AMD524328 AVZ524294:AVZ524328 BFV524294:BFV524328 BPR524294:BPR524328 BZN524294:BZN524328 CJJ524294:CJJ524328 CTF524294:CTF524328 DDB524294:DDB524328 DMX524294:DMX524328 DWT524294:DWT524328 EGP524294:EGP524328 EQL524294:EQL524328 FAH524294:FAH524328 FKD524294:FKD524328 FTZ524294:FTZ524328 GDV524294:GDV524328 GNR524294:GNR524328 GXN524294:GXN524328 HHJ524294:HHJ524328 HRF524294:HRF524328 IBB524294:IBB524328 IKX524294:IKX524328 IUT524294:IUT524328 JEP524294:JEP524328 JOL524294:JOL524328 JYH524294:JYH524328 KID524294:KID524328 KRZ524294:KRZ524328 LBV524294:LBV524328 LLR524294:LLR524328 LVN524294:LVN524328 MFJ524294:MFJ524328 MPF524294:MPF524328 MZB524294:MZB524328 NIX524294:NIX524328 NST524294:NST524328 OCP524294:OCP524328 OML524294:OML524328 OWH524294:OWH524328 PGD524294:PGD524328 PPZ524294:PPZ524328 PZV524294:PZV524328 QJR524294:QJR524328 QTN524294:QTN524328 RDJ524294:RDJ524328 RNF524294:RNF524328 RXB524294:RXB524328 SGX524294:SGX524328 SQT524294:SQT524328 TAP524294:TAP524328 TKL524294:TKL524328 TUH524294:TUH524328 UED524294:UED524328 UNZ524294:UNZ524328 UXV524294:UXV524328 VHR524294:VHR524328 VRN524294:VRN524328 WBJ524294:WBJ524328 WLF524294:WLF524328 WVB524294:WVB524328 IP589830:IP589864 SL589830:SL589864 ACH589830:ACH589864 AMD589830:AMD589864 AVZ589830:AVZ589864 BFV589830:BFV589864 BPR589830:BPR589864 BZN589830:BZN589864 CJJ589830:CJJ589864 CTF589830:CTF589864 DDB589830:DDB589864 DMX589830:DMX589864 DWT589830:DWT589864 EGP589830:EGP589864 EQL589830:EQL589864 FAH589830:FAH589864 FKD589830:FKD589864 FTZ589830:FTZ589864 GDV589830:GDV589864 GNR589830:GNR589864 GXN589830:GXN589864 HHJ589830:HHJ589864 HRF589830:HRF589864 IBB589830:IBB589864 IKX589830:IKX589864 IUT589830:IUT589864 JEP589830:JEP589864 JOL589830:JOL589864 JYH589830:JYH589864 KID589830:KID589864 KRZ589830:KRZ589864 LBV589830:LBV589864 LLR589830:LLR589864 LVN589830:LVN589864 MFJ589830:MFJ589864 MPF589830:MPF589864 MZB589830:MZB589864 NIX589830:NIX589864 NST589830:NST589864 OCP589830:OCP589864 OML589830:OML589864 OWH589830:OWH589864 PGD589830:PGD589864 PPZ589830:PPZ589864 PZV589830:PZV589864 QJR589830:QJR589864 QTN589830:QTN589864 RDJ589830:RDJ589864 RNF589830:RNF589864 RXB589830:RXB589864 SGX589830:SGX589864 SQT589830:SQT589864 TAP589830:TAP589864 TKL589830:TKL589864 TUH589830:TUH589864 UED589830:UED589864 UNZ589830:UNZ589864 UXV589830:UXV589864 VHR589830:VHR589864 VRN589830:VRN589864 WBJ589830:WBJ589864 WLF589830:WLF589864 WVB589830:WVB589864 IP655366:IP655400 SL655366:SL655400 ACH655366:ACH655400 AMD655366:AMD655400 AVZ655366:AVZ655400 BFV655366:BFV655400 BPR655366:BPR655400 BZN655366:BZN655400 CJJ655366:CJJ655400 CTF655366:CTF655400 DDB655366:DDB655400 DMX655366:DMX655400 DWT655366:DWT655400 EGP655366:EGP655400 EQL655366:EQL655400 FAH655366:FAH655400 FKD655366:FKD655400 FTZ655366:FTZ655400 GDV655366:GDV655400 GNR655366:GNR655400 GXN655366:GXN655400 HHJ655366:HHJ655400 HRF655366:HRF655400 IBB655366:IBB655400 IKX655366:IKX655400 IUT655366:IUT655400 JEP655366:JEP655400 JOL655366:JOL655400 JYH655366:JYH655400 KID655366:KID655400 KRZ655366:KRZ655400 LBV655366:LBV655400 LLR655366:LLR655400 LVN655366:LVN655400 MFJ655366:MFJ655400 MPF655366:MPF655400 MZB655366:MZB655400 NIX655366:NIX655400 NST655366:NST655400 OCP655366:OCP655400 OML655366:OML655400 OWH655366:OWH655400 PGD655366:PGD655400 PPZ655366:PPZ655400 PZV655366:PZV655400 QJR655366:QJR655400 QTN655366:QTN655400 RDJ655366:RDJ655400 RNF655366:RNF655400 RXB655366:RXB655400 SGX655366:SGX655400 SQT655366:SQT655400 TAP655366:TAP655400 TKL655366:TKL655400 TUH655366:TUH655400 UED655366:UED655400 UNZ655366:UNZ655400 UXV655366:UXV655400 VHR655366:VHR655400 VRN655366:VRN655400 WBJ655366:WBJ655400 WLF655366:WLF655400 WVB655366:WVB655400 IP720902:IP720936 SL720902:SL720936 ACH720902:ACH720936 AMD720902:AMD720936 AVZ720902:AVZ720936 BFV720902:BFV720936 BPR720902:BPR720936 BZN720902:BZN720936 CJJ720902:CJJ720936 CTF720902:CTF720936 DDB720902:DDB720936 DMX720902:DMX720936 DWT720902:DWT720936 EGP720902:EGP720936 EQL720902:EQL720936 FAH720902:FAH720936 FKD720902:FKD720936 FTZ720902:FTZ720936 GDV720902:GDV720936 GNR720902:GNR720936 GXN720902:GXN720936 HHJ720902:HHJ720936 HRF720902:HRF720936 IBB720902:IBB720936 IKX720902:IKX720936 IUT720902:IUT720936 JEP720902:JEP720936 JOL720902:JOL720936 JYH720902:JYH720936 KID720902:KID720936 KRZ720902:KRZ720936 LBV720902:LBV720936 LLR720902:LLR720936 LVN720902:LVN720936 MFJ720902:MFJ720936 MPF720902:MPF720936 MZB720902:MZB720936 NIX720902:NIX720936 NST720902:NST720936 OCP720902:OCP720936 OML720902:OML720936 OWH720902:OWH720936 PGD720902:PGD720936 PPZ720902:PPZ720936 PZV720902:PZV720936 QJR720902:QJR720936 QTN720902:QTN720936 RDJ720902:RDJ720936 RNF720902:RNF720936 RXB720902:RXB720936 SGX720902:SGX720936 SQT720902:SQT720936 TAP720902:TAP720936 TKL720902:TKL720936 TUH720902:TUH720936 UED720902:UED720936 UNZ720902:UNZ720936 UXV720902:UXV720936 VHR720902:VHR720936 VRN720902:VRN720936 WBJ720902:WBJ720936 WLF720902:WLF720936 WVB720902:WVB720936 IP786438:IP786472 SL786438:SL786472 ACH786438:ACH786472 AMD786438:AMD786472 AVZ786438:AVZ786472 BFV786438:BFV786472 BPR786438:BPR786472 BZN786438:BZN786472 CJJ786438:CJJ786472 CTF786438:CTF786472 DDB786438:DDB786472 DMX786438:DMX786472 DWT786438:DWT786472 EGP786438:EGP786472 EQL786438:EQL786472 FAH786438:FAH786472 FKD786438:FKD786472 FTZ786438:FTZ786472 GDV786438:GDV786472 GNR786438:GNR786472 GXN786438:GXN786472 HHJ786438:HHJ786472 HRF786438:HRF786472 IBB786438:IBB786472 IKX786438:IKX786472 IUT786438:IUT786472 JEP786438:JEP786472 JOL786438:JOL786472 JYH786438:JYH786472 KID786438:KID786472 KRZ786438:KRZ786472 LBV786438:LBV786472 LLR786438:LLR786472 LVN786438:LVN786472 MFJ786438:MFJ786472 MPF786438:MPF786472 MZB786438:MZB786472 NIX786438:NIX786472 NST786438:NST786472 OCP786438:OCP786472 OML786438:OML786472 OWH786438:OWH786472 PGD786438:PGD786472 PPZ786438:PPZ786472 PZV786438:PZV786472 QJR786438:QJR786472 QTN786438:QTN786472 RDJ786438:RDJ786472 RNF786438:RNF786472 RXB786438:RXB786472 SGX786438:SGX786472 SQT786438:SQT786472 TAP786438:TAP786472 TKL786438:TKL786472 TUH786438:TUH786472 UED786438:UED786472 UNZ786438:UNZ786472 UXV786438:UXV786472 VHR786438:VHR786472 VRN786438:VRN786472 WBJ786438:WBJ786472 WLF786438:WLF786472 WVB786438:WVB786472 IP851974:IP852008 SL851974:SL852008 ACH851974:ACH852008 AMD851974:AMD852008 AVZ851974:AVZ852008 BFV851974:BFV852008 BPR851974:BPR852008 BZN851974:BZN852008 CJJ851974:CJJ852008 CTF851974:CTF852008 DDB851974:DDB852008 DMX851974:DMX852008 DWT851974:DWT852008 EGP851974:EGP852008 EQL851974:EQL852008 FAH851974:FAH852008 FKD851974:FKD852008 FTZ851974:FTZ852008 GDV851974:GDV852008 GNR851974:GNR852008 GXN851974:GXN852008 HHJ851974:HHJ852008 HRF851974:HRF852008 IBB851974:IBB852008 IKX851974:IKX852008 IUT851974:IUT852008 JEP851974:JEP852008 JOL851974:JOL852008 JYH851974:JYH852008 KID851974:KID852008 KRZ851974:KRZ852008 LBV851974:LBV852008 LLR851974:LLR852008 LVN851974:LVN852008 MFJ851974:MFJ852008 MPF851974:MPF852008 MZB851974:MZB852008 NIX851974:NIX852008 NST851974:NST852008 OCP851974:OCP852008 OML851974:OML852008 OWH851974:OWH852008 PGD851974:PGD852008 PPZ851974:PPZ852008 PZV851974:PZV852008 QJR851974:QJR852008 QTN851974:QTN852008 RDJ851974:RDJ852008 RNF851974:RNF852008 RXB851974:RXB852008 SGX851974:SGX852008 SQT851974:SQT852008 TAP851974:TAP852008 TKL851974:TKL852008 TUH851974:TUH852008 UED851974:UED852008 UNZ851974:UNZ852008 UXV851974:UXV852008 VHR851974:VHR852008 VRN851974:VRN852008 WBJ851974:WBJ852008 WLF851974:WLF852008 WVB851974:WVB852008 IP917510:IP917544 SL917510:SL917544 ACH917510:ACH917544 AMD917510:AMD917544 AVZ917510:AVZ917544 BFV917510:BFV917544 BPR917510:BPR917544 BZN917510:BZN917544 CJJ917510:CJJ917544 CTF917510:CTF917544 DDB917510:DDB917544 DMX917510:DMX917544 DWT917510:DWT917544 EGP917510:EGP917544 EQL917510:EQL917544 FAH917510:FAH917544 FKD917510:FKD917544 FTZ917510:FTZ917544 GDV917510:GDV917544 GNR917510:GNR917544 GXN917510:GXN917544 HHJ917510:HHJ917544 HRF917510:HRF917544 IBB917510:IBB917544 IKX917510:IKX917544 IUT917510:IUT917544 JEP917510:JEP917544 JOL917510:JOL917544 JYH917510:JYH917544 KID917510:KID917544 KRZ917510:KRZ917544 LBV917510:LBV917544 LLR917510:LLR917544 LVN917510:LVN917544 MFJ917510:MFJ917544 MPF917510:MPF917544 MZB917510:MZB917544 NIX917510:NIX917544 NST917510:NST917544 OCP917510:OCP917544 OML917510:OML917544 OWH917510:OWH917544 PGD917510:PGD917544 PPZ917510:PPZ917544 PZV917510:PZV917544 QJR917510:QJR917544 QTN917510:QTN917544 RDJ917510:RDJ917544 RNF917510:RNF917544 RXB917510:RXB917544 SGX917510:SGX917544 SQT917510:SQT917544 TAP917510:TAP917544 TKL917510:TKL917544 TUH917510:TUH917544 UED917510:UED917544 UNZ917510:UNZ917544 UXV917510:UXV917544 VHR917510:VHR917544 VRN917510:VRN917544 WBJ917510:WBJ917544 WLF917510:WLF917544 WVB917510:WVB917544 IP983046:IP983080 SL983046:SL983080 ACH983046:ACH983080 AMD983046:AMD983080 AVZ983046:AVZ983080 BFV983046:BFV983080 BPR983046:BPR983080 BZN983046:BZN983080 CJJ983046:CJJ983080 CTF983046:CTF983080 DDB983046:DDB983080 DMX983046:DMX983080 DWT983046:DWT983080 EGP983046:EGP983080 EQL983046:EQL983080 FAH983046:FAH983080 FKD983046:FKD983080 FTZ983046:FTZ983080 GDV983046:GDV983080 GNR983046:GNR983080 GXN983046:GXN983080 HHJ983046:HHJ983080 HRF983046:HRF983080 IBB983046:IBB983080 IKX983046:IKX983080 IUT983046:IUT983080 JEP983046:JEP983080 JOL983046:JOL983080 JYH983046:JYH983080 KID983046:KID983080 KRZ983046:KRZ983080 LBV983046:LBV983080 LLR983046:LLR983080 LVN983046:LVN983080 MFJ983046:MFJ983080 MPF983046:MPF983080 MZB983046:MZB983080 NIX983046:NIX983080 NST983046:NST983080 OCP983046:OCP983080 OML983046:OML983080 OWH983046:OWH983080 PGD983046:PGD983080 PPZ983046:PPZ983080 PZV983046:PZV983080 QJR983046:QJR983080 QTN983046:QTN983080 RDJ983046:RDJ983080 RNF983046:RNF983080 RXB983046:RXB983080 SGX983046:SGX983080 SQT983046:SQT983080 TAP983046:TAP983080 TKL983046:TKL983080 TUH983046:TUH983080 UED983046:UED983080 UNZ983046:UNZ983080 UXV983046:UXV983080 VHR983046:VHR983080 VRN983046:VRN983080 WBJ983046:WBJ983080 WLF983046:WLF983080 WVB983046:WVB983080 D42:D44 D65578:D65580 D131114:D131116 D196650:D196652 D262186:D262188 D327722:D327724 D393258:D393260 D458794:D458796 D524330:D524332 D589866:D589868 D655402:D655404 D720938:D720940 D786474:D786476 D852010:D852012 D917546:D917548 D983082:D983084 D6:D40 D65542:D65576 D131078:D131112 D196614:D196648 D262150:D262184 D327686:D327720 D393222:D393256 D458758:D458792 D524294:D524328 D589830:D589864 D655366:D655400 D720902:D720936 D786438:D786472 D851974:D852008 D917510:D917544 D983046:D983080">
      <formula1>type_all</formula1>
    </dataValidation>
    <dataValidation type="list" allowBlank="1" showInputMessage="1" showErrorMessage="1" sqref="F42:F44 F983082:F983084 F917546:F917548 F852010:F852012 F786474:F786476 F720938:F720940 F655402:F655404 F589866:F589868 F524330:F524332 F458794:F458796 F393258:F393260 F327722:F327724 F262186:F262188 F196650:F196652 F131114:F131116 F65578:F65580">
      <formula1>INDIRECT(#REF!)</formula1>
    </dataValidation>
  </dataValidations>
  <pageMargins left="0.31496062992125984" right="0.31496062992125984" top="0.35433070866141736" bottom="0.15748031496062992" header="0.11811023622047245" footer="0.11811023622047245"/>
  <pageSetup paperSize="9" scale="8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88"/>
  <sheetViews>
    <sheetView topLeftCell="A34" zoomScale="80" zoomScaleNormal="80" workbookViewId="0">
      <selection activeCell="Q15" sqref="Q15"/>
    </sheetView>
  </sheetViews>
  <sheetFormatPr defaultRowHeight="14.25"/>
  <cols>
    <col min="1" max="1" width="7.5" customWidth="1"/>
    <col min="2" max="2" width="10.25" customWidth="1"/>
    <col min="3" max="3" width="5.125" customWidth="1"/>
    <col min="4" max="4" width="7.125" customWidth="1"/>
    <col min="6" max="6" width="35.5" customWidth="1"/>
    <col min="7" max="7" width="9.375" customWidth="1"/>
    <col min="8" max="8" width="7.5" customWidth="1"/>
    <col min="9" max="11" width="8.125" customWidth="1"/>
    <col min="12" max="12" width="8.875" customWidth="1"/>
    <col min="13" max="13" width="8.375" customWidth="1"/>
    <col min="14" max="14" width="6" customWidth="1"/>
  </cols>
  <sheetData>
    <row r="1" spans="1:17" ht="21">
      <c r="A1" s="1099" t="s">
        <v>547</v>
      </c>
      <c r="B1" s="1099"/>
      <c r="C1" s="1099"/>
      <c r="D1" s="1099"/>
      <c r="E1" s="1099"/>
      <c r="F1" s="1099"/>
      <c r="G1" s="1099"/>
      <c r="H1" s="1099"/>
      <c r="I1" s="1099"/>
      <c r="J1" s="1099"/>
      <c r="K1" s="1099"/>
      <c r="L1" s="1099"/>
      <c r="M1" s="1099"/>
      <c r="N1" s="1099"/>
      <c r="O1" s="195"/>
      <c r="P1" s="196"/>
      <c r="Q1" s="196"/>
    </row>
    <row r="2" spans="1:17" ht="15.75">
      <c r="A2" s="197" t="s">
        <v>548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8" t="s">
        <v>549</v>
      </c>
      <c r="N2" s="197"/>
      <c r="O2" s="197"/>
      <c r="P2" s="197"/>
      <c r="Q2" s="197"/>
    </row>
    <row r="3" spans="1:17" ht="15.75">
      <c r="A3" s="1100" t="s">
        <v>2</v>
      </c>
      <c r="B3" s="1100" t="s">
        <v>3</v>
      </c>
      <c r="C3" s="1100" t="s">
        <v>4</v>
      </c>
      <c r="D3" s="1100" t="s">
        <v>5</v>
      </c>
      <c r="E3" s="199"/>
      <c r="F3" s="1102" t="s">
        <v>7</v>
      </c>
      <c r="G3" s="230"/>
      <c r="H3" s="1105" t="s">
        <v>550</v>
      </c>
      <c r="I3" s="1106"/>
      <c r="J3" s="1106"/>
      <c r="K3" s="1106"/>
      <c r="L3" s="1105"/>
      <c r="M3" s="1105"/>
      <c r="N3" s="200" t="s">
        <v>9</v>
      </c>
      <c r="O3" s="197"/>
      <c r="P3" s="197"/>
      <c r="Q3" s="197"/>
    </row>
    <row r="4" spans="1:17" ht="15.75">
      <c r="A4" s="1101"/>
      <c r="B4" s="1101"/>
      <c r="C4" s="1101"/>
      <c r="D4" s="1101"/>
      <c r="E4" s="201" t="s">
        <v>161</v>
      </c>
      <c r="F4" s="1103"/>
      <c r="G4" s="231"/>
      <c r="H4" s="202" t="s">
        <v>162</v>
      </c>
      <c r="I4" s="1107" t="s">
        <v>11</v>
      </c>
      <c r="J4" s="1105"/>
      <c r="K4" s="1108"/>
      <c r="L4" s="203" t="s">
        <v>100</v>
      </c>
      <c r="M4" s="204" t="s">
        <v>101</v>
      </c>
      <c r="N4" s="205"/>
      <c r="O4" s="197"/>
      <c r="P4" s="197"/>
      <c r="Q4" s="197"/>
    </row>
    <row r="5" spans="1:17" ht="15.75">
      <c r="A5" s="1101"/>
      <c r="B5" s="1101"/>
      <c r="C5" s="1101"/>
      <c r="D5" s="1101"/>
      <c r="E5" s="201" t="s">
        <v>163</v>
      </c>
      <c r="F5" s="1103"/>
      <c r="G5" s="231" t="s">
        <v>619</v>
      </c>
      <c r="H5" s="206" t="s">
        <v>164</v>
      </c>
      <c r="I5" s="203" t="s">
        <v>165</v>
      </c>
      <c r="J5" s="204" t="s">
        <v>165</v>
      </c>
      <c r="K5" s="203" t="s">
        <v>166</v>
      </c>
      <c r="L5" s="201" t="s">
        <v>167</v>
      </c>
      <c r="M5" s="207" t="s">
        <v>167</v>
      </c>
      <c r="N5" s="201" t="s">
        <v>14</v>
      </c>
      <c r="O5" s="197"/>
      <c r="P5" s="197"/>
      <c r="Q5" s="197"/>
    </row>
    <row r="6" spans="1:17" ht="15.75">
      <c r="A6" s="1101"/>
      <c r="B6" s="1101"/>
      <c r="C6" s="1101"/>
      <c r="D6" s="1101"/>
      <c r="E6" s="208"/>
      <c r="F6" s="1104"/>
      <c r="G6" s="232"/>
      <c r="H6" s="209"/>
      <c r="I6" s="210" t="s">
        <v>551</v>
      </c>
      <c r="J6" s="211" t="s">
        <v>109</v>
      </c>
      <c r="K6" s="210" t="s">
        <v>100</v>
      </c>
      <c r="L6" s="208"/>
      <c r="M6" s="212"/>
      <c r="N6" s="210"/>
      <c r="O6" s="197"/>
      <c r="P6" s="197"/>
      <c r="Q6" s="197"/>
    </row>
    <row r="7" spans="1:17" ht="20.100000000000001" customHeight="1">
      <c r="A7" s="213" t="s">
        <v>552</v>
      </c>
      <c r="B7" s="214"/>
      <c r="C7" s="215">
        <v>7907</v>
      </c>
      <c r="D7" s="215" t="s">
        <v>20</v>
      </c>
      <c r="E7" s="215">
        <v>2560</v>
      </c>
      <c r="F7" s="216" t="s">
        <v>553</v>
      </c>
      <c r="G7" s="234">
        <v>460000</v>
      </c>
      <c r="H7" s="214"/>
      <c r="I7" s="234">
        <v>460000</v>
      </c>
      <c r="J7" s="217"/>
      <c r="K7" s="217"/>
      <c r="L7" s="214"/>
      <c r="M7" s="214"/>
      <c r="N7" s="214"/>
      <c r="O7" s="218"/>
      <c r="P7" s="218"/>
      <c r="Q7" s="218"/>
    </row>
    <row r="8" spans="1:17" ht="20.100000000000001" customHeight="1">
      <c r="A8" s="213" t="s">
        <v>552</v>
      </c>
      <c r="B8" s="214"/>
      <c r="C8" s="215">
        <v>7917</v>
      </c>
      <c r="D8" s="215" t="s">
        <v>20</v>
      </c>
      <c r="E8" s="215">
        <v>2560</v>
      </c>
      <c r="F8" s="219" t="s">
        <v>554</v>
      </c>
      <c r="G8" s="235">
        <v>32100</v>
      </c>
      <c r="H8" s="214"/>
      <c r="I8" s="235">
        <v>32100</v>
      </c>
      <c r="J8" s="214"/>
      <c r="K8" s="214"/>
      <c r="L8" s="214"/>
      <c r="M8" s="214"/>
      <c r="N8" s="214"/>
      <c r="O8" s="218"/>
      <c r="P8" s="218"/>
      <c r="Q8" s="218"/>
    </row>
    <row r="9" spans="1:17" ht="20.100000000000001" customHeight="1">
      <c r="A9" s="213" t="s">
        <v>552</v>
      </c>
      <c r="B9" s="214"/>
      <c r="C9" s="215">
        <v>20001</v>
      </c>
      <c r="D9" s="215" t="s">
        <v>20</v>
      </c>
      <c r="E9" s="215">
        <v>2560</v>
      </c>
      <c r="F9" s="219" t="s">
        <v>555</v>
      </c>
      <c r="G9" s="235">
        <v>16500</v>
      </c>
      <c r="H9" s="214"/>
      <c r="I9" s="235">
        <v>16500</v>
      </c>
      <c r="J9" s="214"/>
      <c r="K9" s="214"/>
      <c r="L9" s="214"/>
      <c r="M9" s="214"/>
      <c r="N9" s="214"/>
      <c r="O9" s="218"/>
      <c r="P9" s="218"/>
      <c r="Q9" s="218"/>
    </row>
    <row r="10" spans="1:17" ht="20.100000000000001" customHeight="1">
      <c r="A10" s="213" t="s">
        <v>552</v>
      </c>
      <c r="B10" s="214"/>
      <c r="C10" s="215">
        <v>24201</v>
      </c>
      <c r="D10" s="215" t="s">
        <v>20</v>
      </c>
      <c r="E10" s="215">
        <v>2560</v>
      </c>
      <c r="F10" s="219" t="s">
        <v>556</v>
      </c>
      <c r="G10" s="235">
        <v>16000</v>
      </c>
      <c r="H10" s="214"/>
      <c r="I10" s="235">
        <v>16000</v>
      </c>
      <c r="J10" s="214"/>
      <c r="K10" s="214"/>
      <c r="L10" s="214"/>
      <c r="M10" s="214"/>
      <c r="N10" s="214"/>
      <c r="O10" s="218"/>
      <c r="P10" s="218"/>
      <c r="Q10" s="218"/>
    </row>
    <row r="11" spans="1:17" ht="20.100000000000001" customHeight="1">
      <c r="A11" s="213" t="s">
        <v>552</v>
      </c>
      <c r="B11" s="214"/>
      <c r="C11" s="215">
        <v>29300</v>
      </c>
      <c r="D11" s="215" t="s">
        <v>20</v>
      </c>
      <c r="E11" s="215">
        <v>2560</v>
      </c>
      <c r="F11" s="219" t="s">
        <v>557</v>
      </c>
      <c r="G11" s="235">
        <v>7500</v>
      </c>
      <c r="H11" s="214"/>
      <c r="I11" s="235">
        <v>7500</v>
      </c>
      <c r="J11" s="214"/>
      <c r="K11" s="214"/>
      <c r="L11" s="214"/>
      <c r="M11" s="214"/>
      <c r="N11" s="214"/>
      <c r="O11" s="218"/>
      <c r="P11" s="220"/>
      <c r="Q11" s="220"/>
    </row>
    <row r="12" spans="1:17" ht="20.100000000000001" customHeight="1">
      <c r="A12" s="213" t="s">
        <v>552</v>
      </c>
      <c r="B12" s="214"/>
      <c r="C12" s="215">
        <v>3304</v>
      </c>
      <c r="D12" s="215" t="s">
        <v>20</v>
      </c>
      <c r="E12" s="215">
        <v>2560</v>
      </c>
      <c r="F12" s="219" t="s">
        <v>558</v>
      </c>
      <c r="G12" s="235">
        <v>130000</v>
      </c>
      <c r="H12" s="214"/>
      <c r="I12" s="235">
        <v>130000</v>
      </c>
      <c r="J12" s="214"/>
      <c r="K12" s="214"/>
      <c r="L12" s="214"/>
      <c r="M12" s="214"/>
      <c r="N12" s="214"/>
      <c r="O12" s="218"/>
      <c r="P12" s="218"/>
      <c r="Q12" s="218"/>
    </row>
    <row r="13" spans="1:17" ht="18" customHeight="1">
      <c r="A13" s="213" t="s">
        <v>552</v>
      </c>
      <c r="B13" s="214"/>
      <c r="C13" s="215">
        <v>31217</v>
      </c>
      <c r="D13" s="215" t="s">
        <v>20</v>
      </c>
      <c r="E13" s="215">
        <v>2560</v>
      </c>
      <c r="F13" s="887" t="s">
        <v>1025</v>
      </c>
      <c r="G13" s="236">
        <v>165000</v>
      </c>
      <c r="H13" s="214"/>
      <c r="I13" s="236">
        <v>165000</v>
      </c>
      <c r="J13" s="214"/>
      <c r="K13" s="214"/>
      <c r="L13" s="214"/>
      <c r="M13" s="214"/>
      <c r="N13" s="214"/>
      <c r="O13" s="218"/>
      <c r="P13" s="218"/>
      <c r="Q13" s="218"/>
    </row>
    <row r="14" spans="1:17" ht="20.100000000000001" customHeight="1">
      <c r="A14" s="213" t="s">
        <v>552</v>
      </c>
      <c r="B14" s="214"/>
      <c r="C14" s="215">
        <v>21110</v>
      </c>
      <c r="D14" s="215" t="s">
        <v>20</v>
      </c>
      <c r="E14" s="215">
        <v>2560</v>
      </c>
      <c r="F14" s="219" t="s">
        <v>559</v>
      </c>
      <c r="G14" s="235">
        <v>63695</v>
      </c>
      <c r="H14" s="214"/>
      <c r="I14" s="235">
        <v>63695</v>
      </c>
      <c r="J14" s="214"/>
      <c r="K14" s="214"/>
      <c r="L14" s="214"/>
      <c r="M14" s="214"/>
      <c r="N14" s="221">
        <v>11305</v>
      </c>
      <c r="O14" s="218"/>
      <c r="P14" s="218"/>
      <c r="Q14" s="218"/>
    </row>
    <row r="15" spans="1:17" ht="20.100000000000001" customHeight="1">
      <c r="A15" s="213" t="s">
        <v>552</v>
      </c>
      <c r="B15" s="214"/>
      <c r="C15" s="215">
        <v>11205</v>
      </c>
      <c r="D15" s="215" t="s">
        <v>20</v>
      </c>
      <c r="E15" s="215">
        <v>2560</v>
      </c>
      <c r="F15" s="219" t="s">
        <v>560</v>
      </c>
      <c r="G15" s="235">
        <v>15000</v>
      </c>
      <c r="H15" s="214"/>
      <c r="I15" s="235">
        <v>15000</v>
      </c>
      <c r="J15" s="214"/>
      <c r="K15" s="214"/>
      <c r="L15" s="214"/>
      <c r="M15" s="214"/>
      <c r="N15" s="214"/>
      <c r="O15" s="218"/>
      <c r="P15" s="218"/>
      <c r="Q15" s="218"/>
    </row>
    <row r="16" spans="1:17" ht="20.100000000000001" customHeight="1">
      <c r="A16" s="213" t="s">
        <v>552</v>
      </c>
      <c r="B16" s="214"/>
      <c r="C16" s="215">
        <v>22417</v>
      </c>
      <c r="D16" s="215" t="s">
        <v>20</v>
      </c>
      <c r="E16" s="215">
        <v>2560</v>
      </c>
      <c r="F16" s="219" t="s">
        <v>561</v>
      </c>
      <c r="G16" s="235">
        <v>17800</v>
      </c>
      <c r="H16" s="214"/>
      <c r="I16" s="235">
        <v>17800</v>
      </c>
      <c r="J16" s="214"/>
      <c r="K16" s="214"/>
      <c r="L16" s="214"/>
      <c r="M16" s="214"/>
      <c r="N16" s="214"/>
      <c r="O16" s="218"/>
      <c r="P16" s="218"/>
      <c r="Q16" s="218"/>
    </row>
    <row r="17" spans="1:14" ht="20.100000000000001" customHeight="1">
      <c r="A17" s="213" t="s">
        <v>552</v>
      </c>
      <c r="B17" s="214"/>
      <c r="C17" s="215">
        <v>3703</v>
      </c>
      <c r="D17" s="215" t="s">
        <v>20</v>
      </c>
      <c r="E17" s="215">
        <v>2560</v>
      </c>
      <c r="F17" s="219" t="s">
        <v>562</v>
      </c>
      <c r="G17" s="238">
        <v>3000</v>
      </c>
      <c r="H17" s="214"/>
      <c r="I17" s="238">
        <v>3000</v>
      </c>
      <c r="J17" s="214"/>
      <c r="K17" s="214"/>
      <c r="L17" s="214"/>
      <c r="M17" s="214"/>
      <c r="N17" s="214"/>
    </row>
    <row r="18" spans="1:14" ht="20.100000000000001" customHeight="1">
      <c r="A18" s="213" t="s">
        <v>552</v>
      </c>
      <c r="B18" s="214"/>
      <c r="C18" s="215">
        <v>3411</v>
      </c>
      <c r="D18" s="215" t="s">
        <v>20</v>
      </c>
      <c r="E18" s="215">
        <v>2560</v>
      </c>
      <c r="F18" s="219" t="s">
        <v>563</v>
      </c>
      <c r="G18" s="238">
        <v>150000</v>
      </c>
      <c r="H18" s="214"/>
      <c r="I18" s="238">
        <v>150000</v>
      </c>
      <c r="J18" s="214"/>
      <c r="K18" s="214"/>
      <c r="L18" s="214"/>
      <c r="M18" s="214"/>
      <c r="N18" s="214"/>
    </row>
    <row r="19" spans="1:14" ht="20.100000000000001" customHeight="1">
      <c r="A19" s="213" t="s">
        <v>552</v>
      </c>
      <c r="B19" s="214"/>
      <c r="C19" s="215"/>
      <c r="D19" s="215" t="s">
        <v>20</v>
      </c>
      <c r="E19" s="215">
        <v>2560</v>
      </c>
      <c r="F19" s="219" t="s">
        <v>564</v>
      </c>
      <c r="G19" s="238">
        <v>50000</v>
      </c>
      <c r="H19" s="214"/>
      <c r="I19" s="238">
        <v>50000</v>
      </c>
      <c r="J19" s="214"/>
      <c r="K19" s="214"/>
      <c r="L19" s="214"/>
      <c r="M19" s="214"/>
      <c r="N19" s="214"/>
    </row>
    <row r="20" spans="1:14" ht="20.100000000000001" customHeight="1">
      <c r="A20" s="213" t="s">
        <v>552</v>
      </c>
      <c r="B20" s="214"/>
      <c r="C20" s="215">
        <v>20008</v>
      </c>
      <c r="D20" s="215" t="s">
        <v>20</v>
      </c>
      <c r="E20" s="215">
        <v>2560</v>
      </c>
      <c r="F20" s="219" t="s">
        <v>565</v>
      </c>
      <c r="G20" s="238">
        <v>4000</v>
      </c>
      <c r="H20" s="214"/>
      <c r="I20" s="238">
        <v>4000</v>
      </c>
      <c r="J20" s="214"/>
      <c r="K20" s="214"/>
      <c r="L20" s="214"/>
      <c r="M20" s="214"/>
      <c r="N20" s="214"/>
    </row>
    <row r="21" spans="1:14" ht="20.100000000000001" customHeight="1">
      <c r="A21" s="213" t="s">
        <v>552</v>
      </c>
      <c r="B21" s="214"/>
      <c r="C21" s="215">
        <v>27953</v>
      </c>
      <c r="D21" s="215" t="s">
        <v>20</v>
      </c>
      <c r="E21" s="215">
        <v>2560</v>
      </c>
      <c r="F21" s="219" t="s">
        <v>566</v>
      </c>
      <c r="G21" s="238">
        <v>54000</v>
      </c>
      <c r="H21" s="214"/>
      <c r="I21" s="238">
        <v>54000</v>
      </c>
      <c r="J21" s="214"/>
      <c r="K21" s="214"/>
      <c r="L21" s="214"/>
      <c r="M21" s="214"/>
      <c r="N21" s="214"/>
    </row>
    <row r="22" spans="1:14" ht="20.100000000000001" customHeight="1">
      <c r="A22" s="213" t="s">
        <v>552</v>
      </c>
      <c r="B22" s="214"/>
      <c r="C22" s="215">
        <v>22205</v>
      </c>
      <c r="D22" s="215" t="s">
        <v>20</v>
      </c>
      <c r="E22" s="215">
        <v>2560</v>
      </c>
      <c r="F22" s="219" t="s">
        <v>567</v>
      </c>
      <c r="G22" s="238">
        <v>4000</v>
      </c>
      <c r="H22" s="214"/>
      <c r="I22" s="238">
        <v>4000</v>
      </c>
      <c r="J22" s="214"/>
      <c r="K22" s="214"/>
      <c r="L22" s="214"/>
      <c r="M22" s="214"/>
      <c r="N22" s="214"/>
    </row>
    <row r="23" spans="1:14" ht="20.100000000000001" customHeight="1">
      <c r="A23" s="213" t="s">
        <v>552</v>
      </c>
      <c r="B23" s="214"/>
      <c r="C23" s="215">
        <v>30208</v>
      </c>
      <c r="D23" s="215" t="s">
        <v>20</v>
      </c>
      <c r="E23" s="215">
        <v>2560</v>
      </c>
      <c r="F23" s="219" t="s">
        <v>568</v>
      </c>
      <c r="G23" s="238">
        <v>8700</v>
      </c>
      <c r="H23" s="214"/>
      <c r="I23" s="238">
        <v>8700</v>
      </c>
      <c r="J23" s="214"/>
      <c r="K23" s="214"/>
      <c r="L23" s="214"/>
      <c r="M23" s="214"/>
      <c r="N23" s="214"/>
    </row>
    <row r="24" spans="1:14" ht="20.100000000000001" customHeight="1">
      <c r="A24" s="213" t="s">
        <v>552</v>
      </c>
      <c r="B24" s="219" t="s">
        <v>569</v>
      </c>
      <c r="C24" s="215"/>
      <c r="D24" s="215" t="s">
        <v>20</v>
      </c>
      <c r="E24" s="215">
        <v>2560</v>
      </c>
      <c r="F24" s="219" t="s">
        <v>570</v>
      </c>
      <c r="G24" s="238">
        <v>72000</v>
      </c>
      <c r="H24" s="214"/>
      <c r="I24" s="214"/>
      <c r="J24" s="238">
        <v>72000</v>
      </c>
      <c r="K24" s="214"/>
      <c r="L24" s="214"/>
      <c r="M24" s="214"/>
      <c r="N24" s="214"/>
    </row>
    <row r="25" spans="1:14" ht="20.100000000000001" customHeight="1">
      <c r="A25" s="213" t="s">
        <v>552</v>
      </c>
      <c r="B25" s="219" t="s">
        <v>569</v>
      </c>
      <c r="C25" s="215">
        <v>29307</v>
      </c>
      <c r="D25" s="215" t="s">
        <v>20</v>
      </c>
      <c r="E25" s="215">
        <v>2560</v>
      </c>
      <c r="F25" s="219" t="s">
        <v>618</v>
      </c>
      <c r="G25" s="238">
        <v>40000</v>
      </c>
      <c r="H25" s="214"/>
      <c r="I25" s="214"/>
      <c r="J25" s="238">
        <v>40000</v>
      </c>
      <c r="K25" s="214"/>
      <c r="L25" s="214"/>
      <c r="M25" s="214"/>
      <c r="N25" s="214"/>
    </row>
    <row r="26" spans="1:14" ht="20.100000000000001" customHeight="1">
      <c r="A26" s="213" t="s">
        <v>552</v>
      </c>
      <c r="B26" s="219" t="s">
        <v>569</v>
      </c>
      <c r="C26" s="215"/>
      <c r="D26" s="215" t="s">
        <v>20</v>
      </c>
      <c r="E26" s="215">
        <v>2560</v>
      </c>
      <c r="F26" s="219" t="s">
        <v>571</v>
      </c>
      <c r="G26" s="238">
        <v>11500</v>
      </c>
      <c r="H26" s="214"/>
      <c r="I26" s="214"/>
      <c r="J26" s="238">
        <v>11500</v>
      </c>
      <c r="K26" s="214"/>
      <c r="L26" s="214"/>
      <c r="M26" s="214"/>
      <c r="N26" s="214"/>
    </row>
    <row r="27" spans="1:14" ht="20.100000000000001" customHeight="1">
      <c r="A27" s="213" t="s">
        <v>552</v>
      </c>
      <c r="B27" s="219" t="s">
        <v>569</v>
      </c>
      <c r="C27" s="215"/>
      <c r="D27" s="215" t="s">
        <v>20</v>
      </c>
      <c r="E27" s="215">
        <v>2560</v>
      </c>
      <c r="F27" s="219" t="s">
        <v>572</v>
      </c>
      <c r="G27" s="238">
        <v>11900</v>
      </c>
      <c r="H27" s="214"/>
      <c r="I27" s="214"/>
      <c r="J27" s="238">
        <v>11900</v>
      </c>
      <c r="K27" s="214"/>
      <c r="L27" s="214"/>
      <c r="M27" s="214"/>
      <c r="N27" s="214"/>
    </row>
    <row r="28" spans="1:14" ht="20.100000000000001" customHeight="1">
      <c r="A28" s="213" t="s">
        <v>552</v>
      </c>
      <c r="B28" s="219" t="s">
        <v>569</v>
      </c>
      <c r="C28" s="215"/>
      <c r="D28" s="215" t="s">
        <v>20</v>
      </c>
      <c r="E28" s="215">
        <v>2560</v>
      </c>
      <c r="F28" s="219" t="s">
        <v>573</v>
      </c>
      <c r="G28" s="237">
        <v>14106.28</v>
      </c>
      <c r="H28" s="214"/>
      <c r="I28" s="214"/>
      <c r="J28" s="237">
        <v>14106.28</v>
      </c>
      <c r="K28" s="214"/>
      <c r="L28" s="214"/>
      <c r="M28" s="214"/>
      <c r="N28" s="214"/>
    </row>
    <row r="29" spans="1:14" ht="20.100000000000001" customHeight="1">
      <c r="A29" s="213" t="s">
        <v>552</v>
      </c>
      <c r="B29" s="219" t="s">
        <v>574</v>
      </c>
      <c r="C29" s="215">
        <v>16604</v>
      </c>
      <c r="D29" s="215" t="s">
        <v>20</v>
      </c>
      <c r="E29" s="215">
        <v>2560</v>
      </c>
      <c r="F29" s="219" t="s">
        <v>575</v>
      </c>
      <c r="G29" s="238">
        <v>14000</v>
      </c>
      <c r="H29" s="214"/>
      <c r="I29" s="214"/>
      <c r="J29" s="214"/>
      <c r="K29" s="214"/>
      <c r="L29" s="214"/>
      <c r="M29" s="238">
        <v>14000</v>
      </c>
      <c r="N29" s="214"/>
    </row>
    <row r="30" spans="1:14" ht="20.100000000000001" customHeight="1">
      <c r="A30" s="213" t="s">
        <v>552</v>
      </c>
      <c r="B30" s="219" t="s">
        <v>574</v>
      </c>
      <c r="C30" s="215">
        <v>16603</v>
      </c>
      <c r="D30" s="215" t="s">
        <v>20</v>
      </c>
      <c r="E30" s="215">
        <v>2560</v>
      </c>
      <c r="F30" s="219" t="s">
        <v>576</v>
      </c>
      <c r="G30" s="238">
        <v>35000</v>
      </c>
      <c r="H30" s="214"/>
      <c r="I30" s="214"/>
      <c r="J30" s="214"/>
      <c r="K30" s="214"/>
      <c r="L30" s="214"/>
      <c r="M30" s="238">
        <v>35000</v>
      </c>
      <c r="N30" s="214"/>
    </row>
    <row r="31" spans="1:14" ht="20.100000000000001" customHeight="1">
      <c r="A31" s="213" t="s">
        <v>552</v>
      </c>
      <c r="B31" s="219" t="s">
        <v>574</v>
      </c>
      <c r="C31" s="215"/>
      <c r="D31" s="215" t="s">
        <v>577</v>
      </c>
      <c r="E31" s="215">
        <v>2560</v>
      </c>
      <c r="F31" s="219" t="s">
        <v>578</v>
      </c>
      <c r="G31" s="238">
        <v>73000</v>
      </c>
      <c r="H31" s="214"/>
      <c r="I31" s="214"/>
      <c r="J31" s="214"/>
      <c r="K31" s="214"/>
      <c r="L31" s="238">
        <v>73000</v>
      </c>
      <c r="M31" s="214"/>
      <c r="N31" s="214"/>
    </row>
    <row r="32" spans="1:14" ht="20.100000000000001" customHeight="1">
      <c r="A32" s="213" t="s">
        <v>552</v>
      </c>
      <c r="B32" s="219" t="s">
        <v>579</v>
      </c>
      <c r="C32" s="215">
        <v>11204</v>
      </c>
      <c r="D32" s="215" t="s">
        <v>20</v>
      </c>
      <c r="E32" s="215">
        <v>2560</v>
      </c>
      <c r="F32" s="219" t="s">
        <v>580</v>
      </c>
      <c r="G32" s="238">
        <v>30000</v>
      </c>
      <c r="H32" s="214"/>
      <c r="I32" s="214"/>
      <c r="J32" s="238">
        <v>30000</v>
      </c>
      <c r="K32" s="214"/>
      <c r="L32" s="214"/>
      <c r="M32" s="214"/>
      <c r="N32" s="214"/>
    </row>
    <row r="33" spans="1:14" ht="20.100000000000001" customHeight="1">
      <c r="A33" s="213" t="s">
        <v>552</v>
      </c>
      <c r="B33" s="219" t="s">
        <v>579</v>
      </c>
      <c r="C33" s="215">
        <v>20943</v>
      </c>
      <c r="D33" s="215" t="s">
        <v>20</v>
      </c>
      <c r="E33" s="215">
        <v>2560</v>
      </c>
      <c r="F33" s="219" t="s">
        <v>581</v>
      </c>
      <c r="G33" s="238">
        <v>28600</v>
      </c>
      <c r="H33" s="214"/>
      <c r="I33" s="214"/>
      <c r="J33" s="238">
        <v>28600</v>
      </c>
      <c r="K33" s="214"/>
      <c r="L33" s="214"/>
      <c r="M33" s="214"/>
      <c r="N33" s="214"/>
    </row>
    <row r="34" spans="1:14" ht="20.100000000000001" customHeight="1">
      <c r="A34" s="213" t="s">
        <v>552</v>
      </c>
      <c r="B34" s="219" t="s">
        <v>582</v>
      </c>
      <c r="C34" s="215">
        <v>16604</v>
      </c>
      <c r="D34" s="215" t="s">
        <v>20</v>
      </c>
      <c r="E34" s="215">
        <v>2560</v>
      </c>
      <c r="F34" s="219" t="s">
        <v>583</v>
      </c>
      <c r="G34" s="238">
        <v>14000</v>
      </c>
      <c r="H34" s="214"/>
      <c r="I34" s="214"/>
      <c r="J34" s="214"/>
      <c r="K34" s="214"/>
      <c r="L34" s="238">
        <v>14000</v>
      </c>
      <c r="M34" s="214"/>
      <c r="N34" s="214"/>
    </row>
    <row r="35" spans="1:14" ht="20.100000000000001" customHeight="1">
      <c r="A35" s="213" t="s">
        <v>552</v>
      </c>
      <c r="B35" s="219" t="s">
        <v>582</v>
      </c>
      <c r="C35" s="215">
        <v>16603</v>
      </c>
      <c r="D35" s="215" t="s">
        <v>20</v>
      </c>
      <c r="E35" s="215">
        <v>2560</v>
      </c>
      <c r="F35" s="219" t="s">
        <v>576</v>
      </c>
      <c r="G35" s="238">
        <v>35000</v>
      </c>
      <c r="H35" s="214"/>
      <c r="I35" s="214"/>
      <c r="J35" s="214"/>
      <c r="K35" s="214"/>
      <c r="L35" s="238">
        <v>35000</v>
      </c>
      <c r="M35" s="214"/>
      <c r="N35" s="214"/>
    </row>
    <row r="36" spans="1:14" ht="20.100000000000001" customHeight="1">
      <c r="A36" s="213" t="s">
        <v>552</v>
      </c>
      <c r="B36" s="219" t="s">
        <v>582</v>
      </c>
      <c r="C36" s="215">
        <v>7917</v>
      </c>
      <c r="D36" s="215" t="s">
        <v>20</v>
      </c>
      <c r="E36" s="215">
        <v>2560</v>
      </c>
      <c r="F36" s="219" t="s">
        <v>554</v>
      </c>
      <c r="G36" s="238">
        <v>20000</v>
      </c>
      <c r="H36" s="214"/>
      <c r="I36" s="214"/>
      <c r="J36" s="214"/>
      <c r="K36" s="214"/>
      <c r="L36" s="214"/>
      <c r="M36" s="238">
        <v>20000</v>
      </c>
      <c r="N36" s="214"/>
    </row>
    <row r="37" spans="1:14" ht="20.100000000000001" customHeight="1">
      <c r="A37" s="213" t="s">
        <v>552</v>
      </c>
      <c r="B37" s="219" t="s">
        <v>582</v>
      </c>
      <c r="C37" s="215">
        <v>11202</v>
      </c>
      <c r="D37" s="215" t="s">
        <v>20</v>
      </c>
      <c r="E37" s="215">
        <v>2560</v>
      </c>
      <c r="F37" s="219" t="s">
        <v>584</v>
      </c>
      <c r="G37" s="238">
        <v>30000</v>
      </c>
      <c r="H37" s="214"/>
      <c r="I37" s="214"/>
      <c r="J37" s="214"/>
      <c r="K37" s="214"/>
      <c r="L37" s="238">
        <v>30000</v>
      </c>
      <c r="M37" s="214"/>
      <c r="N37" s="214"/>
    </row>
    <row r="38" spans="1:14" ht="20.100000000000001" customHeight="1">
      <c r="A38" s="213" t="s">
        <v>552</v>
      </c>
      <c r="B38" s="219" t="s">
        <v>582</v>
      </c>
      <c r="C38" s="215">
        <v>10001</v>
      </c>
      <c r="D38" s="215" t="s">
        <v>20</v>
      </c>
      <c r="E38" s="215">
        <v>2560</v>
      </c>
      <c r="F38" s="219" t="s">
        <v>585</v>
      </c>
      <c r="G38" s="238">
        <v>20000</v>
      </c>
      <c r="H38" s="214"/>
      <c r="I38" s="214"/>
      <c r="J38" s="214"/>
      <c r="K38" s="214"/>
      <c r="L38" s="238">
        <v>20000</v>
      </c>
      <c r="M38" s="214"/>
      <c r="N38" s="214"/>
    </row>
    <row r="39" spans="1:14" ht="20.100000000000001" customHeight="1">
      <c r="A39" s="213" t="s">
        <v>552</v>
      </c>
      <c r="B39" s="219" t="s">
        <v>586</v>
      </c>
      <c r="C39" s="215">
        <v>31000</v>
      </c>
      <c r="D39" s="215" t="s">
        <v>20</v>
      </c>
      <c r="E39" s="215">
        <v>2560</v>
      </c>
      <c r="F39" s="219" t="s">
        <v>587</v>
      </c>
      <c r="G39" s="238">
        <v>11000</v>
      </c>
      <c r="H39" s="214"/>
      <c r="I39" s="214"/>
      <c r="J39" s="214"/>
      <c r="K39" s="214"/>
      <c r="L39" s="238">
        <v>11000</v>
      </c>
      <c r="M39" s="214"/>
      <c r="N39" s="214"/>
    </row>
    <row r="40" spans="1:14" ht="20.100000000000001" customHeight="1">
      <c r="A40" s="213" t="s">
        <v>552</v>
      </c>
      <c r="B40" s="219" t="s">
        <v>586</v>
      </c>
      <c r="C40" s="215">
        <v>7930</v>
      </c>
      <c r="D40" s="215" t="s">
        <v>20</v>
      </c>
      <c r="E40" s="215">
        <v>2560</v>
      </c>
      <c r="F40" s="219" t="s">
        <v>588</v>
      </c>
      <c r="G40" s="238">
        <v>65000</v>
      </c>
      <c r="H40" s="214"/>
      <c r="I40" s="214"/>
      <c r="J40" s="214"/>
      <c r="K40" s="214"/>
      <c r="L40" s="238">
        <v>65000</v>
      </c>
      <c r="M40" s="214"/>
      <c r="N40" s="214"/>
    </row>
    <row r="41" spans="1:14" ht="20.100000000000001" customHeight="1">
      <c r="A41" s="213" t="s">
        <v>552</v>
      </c>
      <c r="B41" s="219" t="s">
        <v>586</v>
      </c>
      <c r="C41" s="215">
        <v>29300</v>
      </c>
      <c r="D41" s="215" t="s">
        <v>20</v>
      </c>
      <c r="E41" s="215">
        <v>2560</v>
      </c>
      <c r="F41" s="219" t="s">
        <v>557</v>
      </c>
      <c r="G41" s="238">
        <v>7500</v>
      </c>
      <c r="H41" s="214"/>
      <c r="I41" s="214"/>
      <c r="J41" s="214"/>
      <c r="K41" s="214"/>
      <c r="L41" s="238">
        <v>7500</v>
      </c>
      <c r="M41" s="214"/>
      <c r="N41" s="214"/>
    </row>
    <row r="42" spans="1:14" ht="20.100000000000001" customHeight="1">
      <c r="A42" s="213" t="s">
        <v>552</v>
      </c>
      <c r="B42" s="219" t="s">
        <v>586</v>
      </c>
      <c r="C42" s="215">
        <v>16603</v>
      </c>
      <c r="D42" s="215" t="s">
        <v>20</v>
      </c>
      <c r="E42" s="215">
        <v>2560</v>
      </c>
      <c r="F42" s="219" t="s">
        <v>589</v>
      </c>
      <c r="G42" s="238">
        <v>35000</v>
      </c>
      <c r="H42" s="214"/>
      <c r="I42" s="214"/>
      <c r="J42" s="214"/>
      <c r="K42" s="214"/>
      <c r="L42" s="238">
        <v>35000</v>
      </c>
      <c r="M42" s="214"/>
      <c r="N42" s="214"/>
    </row>
    <row r="43" spans="1:14" ht="20.100000000000001" customHeight="1">
      <c r="A43" s="213" t="s">
        <v>552</v>
      </c>
      <c r="B43" s="219" t="s">
        <v>586</v>
      </c>
      <c r="C43" s="215">
        <v>7926</v>
      </c>
      <c r="D43" s="215" t="s">
        <v>20</v>
      </c>
      <c r="E43" s="215">
        <v>2560</v>
      </c>
      <c r="F43" s="219" t="s">
        <v>590</v>
      </c>
      <c r="G43" s="238">
        <v>20000</v>
      </c>
      <c r="H43" s="214"/>
      <c r="I43" s="214"/>
      <c r="J43" s="214"/>
      <c r="K43" s="214"/>
      <c r="L43" s="238">
        <v>20000</v>
      </c>
      <c r="M43" s="214"/>
      <c r="N43" s="214"/>
    </row>
    <row r="44" spans="1:14" ht="20.100000000000001" customHeight="1">
      <c r="A44" s="213" t="s">
        <v>552</v>
      </c>
      <c r="B44" s="219" t="s">
        <v>586</v>
      </c>
      <c r="C44" s="215"/>
      <c r="D44" s="215" t="s">
        <v>20</v>
      </c>
      <c r="E44" s="215">
        <v>2560</v>
      </c>
      <c r="F44" s="219" t="s">
        <v>591</v>
      </c>
      <c r="G44" s="238">
        <v>20000</v>
      </c>
      <c r="H44" s="214"/>
      <c r="I44" s="214"/>
      <c r="J44" s="214"/>
      <c r="K44" s="214"/>
      <c r="L44" s="238">
        <v>20000</v>
      </c>
      <c r="M44" s="214"/>
      <c r="N44" s="214"/>
    </row>
    <row r="45" spans="1:14" ht="20.100000000000001" customHeight="1">
      <c r="A45" s="213" t="s">
        <v>552</v>
      </c>
      <c r="B45" s="219" t="s">
        <v>586</v>
      </c>
      <c r="C45" s="215"/>
      <c r="D45" s="215" t="s">
        <v>20</v>
      </c>
      <c r="E45" s="215">
        <v>2560</v>
      </c>
      <c r="F45" s="219" t="s">
        <v>592</v>
      </c>
      <c r="G45" s="238">
        <v>35000</v>
      </c>
      <c r="H45" s="214"/>
      <c r="I45" s="214"/>
      <c r="J45" s="214"/>
      <c r="K45" s="214"/>
      <c r="L45" s="238">
        <v>35000</v>
      </c>
      <c r="M45" s="214"/>
      <c r="N45" s="214"/>
    </row>
    <row r="46" spans="1:14" ht="20.100000000000001" customHeight="1">
      <c r="A46" s="213" t="s">
        <v>552</v>
      </c>
      <c r="B46" s="219" t="s">
        <v>593</v>
      </c>
      <c r="C46" s="215">
        <v>6201</v>
      </c>
      <c r="D46" s="215" t="s">
        <v>20</v>
      </c>
      <c r="E46" s="215">
        <v>2560</v>
      </c>
      <c r="F46" s="222" t="s">
        <v>1024</v>
      </c>
      <c r="G46" s="239">
        <v>13000</v>
      </c>
      <c r="H46" s="214"/>
      <c r="I46" s="214"/>
      <c r="J46" s="214"/>
      <c r="K46" s="214"/>
      <c r="L46" s="214"/>
      <c r="M46" s="239">
        <v>13000</v>
      </c>
      <c r="N46" s="214"/>
    </row>
    <row r="47" spans="1:14" ht="20.100000000000001" customHeight="1">
      <c r="A47" s="213" t="s">
        <v>552</v>
      </c>
      <c r="B47" s="219" t="s">
        <v>593</v>
      </c>
      <c r="C47" s="215">
        <v>7926</v>
      </c>
      <c r="D47" s="215" t="s">
        <v>20</v>
      </c>
      <c r="E47" s="215">
        <v>2560</v>
      </c>
      <c r="F47" s="223" t="s">
        <v>594</v>
      </c>
      <c r="G47" s="240">
        <v>19500</v>
      </c>
      <c r="H47" s="214"/>
      <c r="I47" s="214"/>
      <c r="J47" s="214"/>
      <c r="K47" s="214"/>
      <c r="L47" s="240">
        <v>19500</v>
      </c>
      <c r="M47" s="214"/>
      <c r="N47" s="214"/>
    </row>
    <row r="48" spans="1:14" ht="20.100000000000001" customHeight="1">
      <c r="A48" s="213" t="s">
        <v>552</v>
      </c>
      <c r="B48" s="219" t="s">
        <v>593</v>
      </c>
      <c r="C48" s="215"/>
      <c r="D48" s="215" t="s">
        <v>20</v>
      </c>
      <c r="E48" s="215">
        <v>2560</v>
      </c>
      <c r="F48" s="223" t="s">
        <v>595</v>
      </c>
      <c r="G48" s="240">
        <v>5000</v>
      </c>
      <c r="H48" s="214"/>
      <c r="I48" s="214"/>
      <c r="J48" s="214"/>
      <c r="K48" s="214"/>
      <c r="L48" s="214"/>
      <c r="M48" s="240">
        <v>5000</v>
      </c>
      <c r="N48" s="214"/>
    </row>
    <row r="49" spans="1:14" ht="20.100000000000001" customHeight="1">
      <c r="A49" s="213" t="s">
        <v>552</v>
      </c>
      <c r="B49" s="219" t="s">
        <v>593</v>
      </c>
      <c r="C49" s="215">
        <v>11204</v>
      </c>
      <c r="D49" s="215" t="s">
        <v>20</v>
      </c>
      <c r="E49" s="215">
        <v>2560</v>
      </c>
      <c r="F49" s="219" t="s">
        <v>580</v>
      </c>
      <c r="G49" s="238">
        <v>30000</v>
      </c>
      <c r="H49" s="214"/>
      <c r="I49" s="214"/>
      <c r="J49" s="214"/>
      <c r="K49" s="214"/>
      <c r="L49" s="238">
        <v>30000</v>
      </c>
      <c r="M49" s="214"/>
      <c r="N49" s="214"/>
    </row>
    <row r="50" spans="1:14" ht="20.100000000000001" customHeight="1">
      <c r="A50" s="213" t="s">
        <v>552</v>
      </c>
      <c r="B50" s="219" t="s">
        <v>593</v>
      </c>
      <c r="C50" s="215"/>
      <c r="D50" s="215" t="s">
        <v>20</v>
      </c>
      <c r="E50" s="215">
        <v>2560</v>
      </c>
      <c r="F50" s="219" t="s">
        <v>596</v>
      </c>
      <c r="G50" s="238">
        <v>4740</v>
      </c>
      <c r="H50" s="214"/>
      <c r="I50" s="214"/>
      <c r="J50" s="214"/>
      <c r="K50" s="214"/>
      <c r="L50" s="214"/>
      <c r="M50" s="238">
        <v>4740</v>
      </c>
      <c r="N50" s="214"/>
    </row>
    <row r="51" spans="1:14" ht="18.95" hidden="1" customHeight="1">
      <c r="A51" s="214"/>
      <c r="B51" s="219"/>
      <c r="C51" s="215"/>
      <c r="D51" s="214"/>
      <c r="E51" s="214"/>
      <c r="F51" s="219" t="s">
        <v>597</v>
      </c>
      <c r="G51" s="219"/>
      <c r="H51" s="214"/>
      <c r="I51" s="214"/>
      <c r="J51" s="214"/>
      <c r="K51" s="214"/>
      <c r="L51" s="214"/>
      <c r="M51" s="214"/>
      <c r="N51" s="214"/>
    </row>
    <row r="52" spans="1:14" ht="18.95" hidden="1" customHeight="1">
      <c r="A52" s="214"/>
      <c r="B52" s="219"/>
      <c r="C52" s="215"/>
      <c r="D52" s="214"/>
      <c r="E52" s="214"/>
      <c r="F52" s="219" t="s">
        <v>598</v>
      </c>
      <c r="G52" s="219"/>
      <c r="H52" s="214"/>
      <c r="I52" s="214"/>
      <c r="J52" s="214"/>
      <c r="K52" s="214"/>
      <c r="L52" s="214"/>
      <c r="M52" s="214"/>
      <c r="N52" s="214"/>
    </row>
    <row r="53" spans="1:14" ht="18.95" hidden="1" customHeight="1">
      <c r="A53" s="214"/>
      <c r="B53" s="219"/>
      <c r="C53" s="215"/>
      <c r="D53" s="214"/>
      <c r="E53" s="214"/>
      <c r="F53" s="219" t="s">
        <v>599</v>
      </c>
      <c r="G53" s="219"/>
      <c r="H53" s="214"/>
      <c r="I53" s="214"/>
      <c r="J53" s="214"/>
      <c r="K53" s="214"/>
      <c r="L53" s="214"/>
      <c r="M53" s="214"/>
      <c r="N53" s="214"/>
    </row>
    <row r="54" spans="1:14" ht="18.95" hidden="1" customHeight="1">
      <c r="A54" s="214"/>
      <c r="B54" s="219"/>
      <c r="C54" s="215"/>
      <c r="D54" s="214"/>
      <c r="E54" s="214"/>
      <c r="F54" s="219" t="s">
        <v>600</v>
      </c>
      <c r="G54" s="219"/>
      <c r="H54" s="214"/>
      <c r="I54" s="214"/>
      <c r="J54" s="214"/>
      <c r="K54" s="214"/>
      <c r="L54" s="214"/>
      <c r="M54" s="214"/>
      <c r="N54" s="214"/>
    </row>
    <row r="55" spans="1:14" ht="18.95" hidden="1" customHeight="1">
      <c r="A55" s="214"/>
      <c r="B55" s="219"/>
      <c r="C55" s="215"/>
      <c r="D55" s="214"/>
      <c r="E55" s="214"/>
      <c r="F55" s="219" t="s">
        <v>601</v>
      </c>
      <c r="G55" s="219"/>
      <c r="H55" s="214"/>
      <c r="I55" s="214"/>
      <c r="J55" s="214"/>
      <c r="K55" s="214"/>
      <c r="L55" s="214"/>
      <c r="M55" s="214"/>
      <c r="N55" s="214"/>
    </row>
    <row r="56" spans="1:14" ht="18.95" hidden="1" customHeight="1">
      <c r="A56" s="214"/>
      <c r="B56" s="219"/>
      <c r="C56" s="215"/>
      <c r="D56" s="214"/>
      <c r="E56" s="214"/>
      <c r="F56" s="219" t="s">
        <v>602</v>
      </c>
      <c r="G56" s="219"/>
      <c r="H56" s="214"/>
      <c r="I56" s="214"/>
      <c r="J56" s="214"/>
      <c r="K56" s="214"/>
      <c r="L56" s="214"/>
      <c r="M56" s="214"/>
      <c r="N56" s="214"/>
    </row>
    <row r="57" spans="1:14" ht="18.95" hidden="1" customHeight="1">
      <c r="A57" s="214"/>
      <c r="B57" s="219"/>
      <c r="C57" s="215"/>
      <c r="D57" s="214"/>
      <c r="E57" s="214"/>
      <c r="F57" s="219" t="s">
        <v>603</v>
      </c>
      <c r="G57" s="219"/>
      <c r="H57" s="214"/>
      <c r="I57" s="214"/>
      <c r="J57" s="214"/>
      <c r="K57" s="214"/>
      <c r="L57" s="214"/>
      <c r="M57" s="214"/>
      <c r="N57" s="214"/>
    </row>
    <row r="58" spans="1:14" ht="20.100000000000001" customHeight="1">
      <c r="A58" s="213" t="s">
        <v>552</v>
      </c>
      <c r="B58" s="219" t="s">
        <v>593</v>
      </c>
      <c r="C58" s="215">
        <v>10001</v>
      </c>
      <c r="D58" s="215" t="s">
        <v>20</v>
      </c>
      <c r="E58" s="215">
        <v>2560</v>
      </c>
      <c r="F58" s="219" t="s">
        <v>585</v>
      </c>
      <c r="G58" s="238">
        <v>20000</v>
      </c>
      <c r="H58" s="214"/>
      <c r="I58" s="214"/>
      <c r="J58" s="214"/>
      <c r="K58" s="214"/>
      <c r="L58" s="238">
        <v>20000</v>
      </c>
      <c r="M58" s="214"/>
      <c r="N58" s="214"/>
    </row>
    <row r="59" spans="1:14" ht="20.100000000000001" customHeight="1">
      <c r="A59" s="213" t="s">
        <v>552</v>
      </c>
      <c r="B59" s="219" t="s">
        <v>593</v>
      </c>
      <c r="C59" s="215"/>
      <c r="D59" s="215" t="s">
        <v>20</v>
      </c>
      <c r="E59" s="215">
        <v>2560</v>
      </c>
      <c r="F59" s="219" t="s">
        <v>604</v>
      </c>
      <c r="G59" s="238">
        <v>19800</v>
      </c>
      <c r="H59" s="214"/>
      <c r="I59" s="214"/>
      <c r="J59" s="214"/>
      <c r="K59" s="214"/>
      <c r="L59" s="214"/>
      <c r="M59" s="238">
        <v>19800</v>
      </c>
      <c r="N59" s="214"/>
    </row>
    <row r="60" spans="1:14" ht="18.95" hidden="1" customHeight="1">
      <c r="A60" s="214"/>
      <c r="B60" s="219"/>
      <c r="C60" s="215"/>
      <c r="D60" s="214"/>
      <c r="E60" s="214"/>
      <c r="F60" s="219" t="s">
        <v>605</v>
      </c>
      <c r="G60" s="219"/>
      <c r="H60" s="214"/>
      <c r="I60" s="214"/>
      <c r="J60" s="214"/>
      <c r="K60" s="214"/>
      <c r="L60" s="214"/>
      <c r="M60" s="214"/>
      <c r="N60" s="214"/>
    </row>
    <row r="61" spans="1:14" ht="18.95" hidden="1" customHeight="1">
      <c r="A61" s="214"/>
      <c r="B61" s="219"/>
      <c r="C61" s="215"/>
      <c r="D61" s="214"/>
      <c r="E61" s="214"/>
      <c r="F61" s="219" t="s">
        <v>606</v>
      </c>
      <c r="G61" s="219"/>
      <c r="H61" s="214"/>
      <c r="I61" s="214"/>
      <c r="J61" s="214"/>
      <c r="K61" s="214"/>
      <c r="L61" s="214"/>
      <c r="M61" s="214"/>
      <c r="N61" s="214"/>
    </row>
    <row r="62" spans="1:14" ht="18.95" hidden="1" customHeight="1">
      <c r="A62" s="214"/>
      <c r="B62" s="219"/>
      <c r="C62" s="215"/>
      <c r="D62" s="214"/>
      <c r="E62" s="214"/>
      <c r="F62" s="219" t="s">
        <v>607</v>
      </c>
      <c r="G62" s="219"/>
      <c r="H62" s="214"/>
      <c r="I62" s="214"/>
      <c r="J62" s="214"/>
      <c r="K62" s="214"/>
      <c r="L62" s="214"/>
      <c r="M62" s="214"/>
      <c r="N62" s="214"/>
    </row>
    <row r="63" spans="1:14" ht="18.95" hidden="1" customHeight="1">
      <c r="A63" s="214"/>
      <c r="B63" s="219"/>
      <c r="C63" s="215"/>
      <c r="D63" s="214"/>
      <c r="E63" s="214"/>
      <c r="F63" s="219" t="s">
        <v>608</v>
      </c>
      <c r="G63" s="219"/>
      <c r="H63" s="214"/>
      <c r="I63" s="214"/>
      <c r="J63" s="214"/>
      <c r="K63" s="214"/>
      <c r="L63" s="214"/>
      <c r="M63" s="214"/>
      <c r="N63" s="214"/>
    </row>
    <row r="64" spans="1:14" ht="20.100000000000001" customHeight="1">
      <c r="A64" s="213" t="s">
        <v>552</v>
      </c>
      <c r="B64" s="224" t="s">
        <v>609</v>
      </c>
      <c r="C64" s="215">
        <v>20944</v>
      </c>
      <c r="D64" s="215" t="s">
        <v>20</v>
      </c>
      <c r="E64" s="215">
        <v>2560</v>
      </c>
      <c r="F64" s="225" t="s">
        <v>610</v>
      </c>
      <c r="G64" s="238">
        <v>7000</v>
      </c>
      <c r="H64" s="214"/>
      <c r="I64" s="214"/>
      <c r="J64" s="214"/>
      <c r="K64" s="238">
        <v>7000</v>
      </c>
      <c r="L64" s="214"/>
      <c r="M64" s="214"/>
      <c r="N64" s="214"/>
    </row>
    <row r="65" spans="1:14" ht="20.100000000000001" customHeight="1">
      <c r="A65" s="213" t="s">
        <v>552</v>
      </c>
      <c r="B65" s="224" t="s">
        <v>609</v>
      </c>
      <c r="C65" s="215"/>
      <c r="D65" s="215" t="s">
        <v>20</v>
      </c>
      <c r="E65" s="215">
        <v>2560</v>
      </c>
      <c r="F65" s="225" t="s">
        <v>611</v>
      </c>
      <c r="G65" s="238">
        <v>7900</v>
      </c>
      <c r="H65" s="214"/>
      <c r="I65" s="214"/>
      <c r="J65" s="214"/>
      <c r="K65" s="238">
        <v>7900</v>
      </c>
      <c r="L65" s="214"/>
      <c r="M65" s="214"/>
      <c r="N65" s="214"/>
    </row>
    <row r="66" spans="1:14" ht="18.95" hidden="1" customHeight="1">
      <c r="A66" s="214"/>
      <c r="B66" s="224"/>
      <c r="C66" s="215"/>
      <c r="D66" s="214"/>
      <c r="E66" s="214"/>
      <c r="F66" s="219" t="s">
        <v>597</v>
      </c>
      <c r="G66" s="238"/>
      <c r="H66" s="214"/>
      <c r="I66" s="214"/>
      <c r="J66" s="214"/>
      <c r="K66" s="238"/>
      <c r="L66" s="214"/>
      <c r="M66" s="214"/>
      <c r="N66" s="214"/>
    </row>
    <row r="67" spans="1:14" ht="18.95" hidden="1" customHeight="1">
      <c r="A67" s="214"/>
      <c r="B67" s="224"/>
      <c r="C67" s="215"/>
      <c r="D67" s="214"/>
      <c r="E67" s="214"/>
      <c r="F67" s="219" t="s">
        <v>598</v>
      </c>
      <c r="G67" s="238"/>
      <c r="H67" s="214"/>
      <c r="I67" s="214"/>
      <c r="J67" s="214"/>
      <c r="K67" s="238"/>
      <c r="L67" s="214"/>
      <c r="M67" s="214"/>
      <c r="N67" s="214"/>
    </row>
    <row r="68" spans="1:14" ht="18.95" hidden="1" customHeight="1">
      <c r="A68" s="214"/>
      <c r="B68" s="224"/>
      <c r="C68" s="215"/>
      <c r="D68" s="214"/>
      <c r="E68" s="214"/>
      <c r="F68" s="219" t="s">
        <v>599</v>
      </c>
      <c r="G68" s="238"/>
      <c r="H68" s="214"/>
      <c r="I68" s="214"/>
      <c r="J68" s="214"/>
      <c r="K68" s="238"/>
      <c r="L68" s="214"/>
      <c r="M68" s="214"/>
      <c r="N68" s="214"/>
    </row>
    <row r="69" spans="1:14" ht="18.95" hidden="1" customHeight="1">
      <c r="A69" s="214"/>
      <c r="B69" s="224"/>
      <c r="C69" s="215"/>
      <c r="D69" s="214"/>
      <c r="E69" s="214"/>
      <c r="F69" s="219" t="s">
        <v>600</v>
      </c>
      <c r="G69" s="238"/>
      <c r="H69" s="214"/>
      <c r="I69" s="214"/>
      <c r="J69" s="214"/>
      <c r="K69" s="238"/>
      <c r="L69" s="214"/>
      <c r="M69" s="214"/>
      <c r="N69" s="214"/>
    </row>
    <row r="70" spans="1:14" ht="18.95" hidden="1" customHeight="1">
      <c r="A70" s="214"/>
      <c r="B70" s="224"/>
      <c r="C70" s="215"/>
      <c r="D70" s="214"/>
      <c r="E70" s="214"/>
      <c r="F70" s="219" t="s">
        <v>601</v>
      </c>
      <c r="G70" s="238"/>
      <c r="H70" s="214"/>
      <c r="I70" s="214"/>
      <c r="J70" s="214"/>
      <c r="K70" s="238"/>
      <c r="L70" s="214"/>
      <c r="M70" s="214"/>
      <c r="N70" s="214"/>
    </row>
    <row r="71" spans="1:14" ht="18.95" hidden="1" customHeight="1">
      <c r="A71" s="214"/>
      <c r="B71" s="224"/>
      <c r="C71" s="215"/>
      <c r="D71" s="214"/>
      <c r="E71" s="214"/>
      <c r="F71" s="219" t="s">
        <v>602</v>
      </c>
      <c r="G71" s="238"/>
      <c r="H71" s="214"/>
      <c r="I71" s="214"/>
      <c r="J71" s="214"/>
      <c r="K71" s="238"/>
      <c r="L71" s="214"/>
      <c r="M71" s="214"/>
      <c r="N71" s="214"/>
    </row>
    <row r="72" spans="1:14" ht="18.95" hidden="1" customHeight="1">
      <c r="A72" s="214"/>
      <c r="B72" s="224"/>
      <c r="C72" s="215"/>
      <c r="D72" s="214"/>
      <c r="E72" s="214"/>
      <c r="F72" s="219" t="s">
        <v>603</v>
      </c>
      <c r="G72" s="238"/>
      <c r="H72" s="214"/>
      <c r="I72" s="214"/>
      <c r="J72" s="214"/>
      <c r="K72" s="238"/>
      <c r="L72" s="214"/>
      <c r="M72" s="214"/>
      <c r="N72" s="214"/>
    </row>
    <row r="73" spans="1:14" ht="20.100000000000001" customHeight="1">
      <c r="A73" s="213" t="s">
        <v>552</v>
      </c>
      <c r="B73" s="224" t="s">
        <v>609</v>
      </c>
      <c r="C73" s="215"/>
      <c r="D73" s="215" t="s">
        <v>20</v>
      </c>
      <c r="E73" s="215">
        <v>2560</v>
      </c>
      <c r="F73" s="225" t="s">
        <v>612</v>
      </c>
      <c r="G73" s="238">
        <v>5507</v>
      </c>
      <c r="H73" s="214"/>
      <c r="I73" s="214"/>
      <c r="J73" s="214"/>
      <c r="K73" s="238">
        <v>5507</v>
      </c>
      <c r="L73" s="214"/>
      <c r="M73" s="214"/>
      <c r="N73" s="214"/>
    </row>
    <row r="74" spans="1:14" ht="20.100000000000001" customHeight="1">
      <c r="A74" s="213" t="s">
        <v>552</v>
      </c>
      <c r="B74" s="224" t="s">
        <v>609</v>
      </c>
      <c r="C74" s="215"/>
      <c r="D74" s="215" t="s">
        <v>20</v>
      </c>
      <c r="E74" s="215">
        <v>2560</v>
      </c>
      <c r="F74" s="225" t="s">
        <v>613</v>
      </c>
      <c r="G74" s="238">
        <v>2250</v>
      </c>
      <c r="H74" s="214"/>
      <c r="I74" s="214"/>
      <c r="J74" s="214"/>
      <c r="K74" s="238">
        <v>2250</v>
      </c>
      <c r="L74" s="214"/>
      <c r="M74" s="214"/>
      <c r="N74" s="214"/>
    </row>
    <row r="75" spans="1:14" ht="20.100000000000001" customHeight="1">
      <c r="A75" s="213" t="s">
        <v>552</v>
      </c>
      <c r="B75" s="224" t="s">
        <v>609</v>
      </c>
      <c r="C75" s="215"/>
      <c r="D75" s="215" t="s">
        <v>20</v>
      </c>
      <c r="E75" s="215">
        <v>2560</v>
      </c>
      <c r="F75" s="225" t="s">
        <v>614</v>
      </c>
      <c r="G75" s="238">
        <v>35000</v>
      </c>
      <c r="H75" s="214"/>
      <c r="I75" s="214"/>
      <c r="J75" s="214"/>
      <c r="K75" s="238">
        <v>35000</v>
      </c>
      <c r="L75" s="214"/>
      <c r="M75" s="214"/>
      <c r="N75" s="214"/>
    </row>
    <row r="76" spans="1:14" ht="15.75">
      <c r="A76" s="218"/>
      <c r="B76" s="218"/>
      <c r="C76" s="218"/>
      <c r="D76" s="218"/>
      <c r="E76" s="218"/>
      <c r="F76" s="218"/>
      <c r="G76" s="241">
        <f>SUM(G7:G75)</f>
        <v>2009598.28</v>
      </c>
      <c r="H76" s="241">
        <f t="shared" ref="H76:N76" si="0">SUM(H7:H75)</f>
        <v>0</v>
      </c>
      <c r="I76" s="241">
        <f t="shared" si="0"/>
        <v>1197295</v>
      </c>
      <c r="J76" s="241">
        <f t="shared" si="0"/>
        <v>208106.28</v>
      </c>
      <c r="K76" s="241">
        <f t="shared" si="0"/>
        <v>57657</v>
      </c>
      <c r="L76" s="241">
        <f t="shared" si="0"/>
        <v>435000</v>
      </c>
      <c r="M76" s="241">
        <f t="shared" si="0"/>
        <v>111540</v>
      </c>
      <c r="N76" s="241">
        <f t="shared" si="0"/>
        <v>11305</v>
      </c>
    </row>
    <row r="77" spans="1:14" ht="15.75">
      <c r="A77" s="218"/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ht="15.75">
      <c r="A78" s="218"/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</row>
    <row r="79" spans="1:14" ht="15.75">
      <c r="A79" s="218"/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</row>
    <row r="80" spans="1:14" ht="15.75">
      <c r="A80" s="218"/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</row>
    <row r="81" spans="1:14" ht="15.75">
      <c r="A81" s="218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</row>
    <row r="82" spans="1:14" ht="15.75">
      <c r="A82" s="218"/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1:14" ht="15.75">
      <c r="A83" s="218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5.75">
      <c r="A84" s="218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1:14" ht="15.75">
      <c r="A85" s="218"/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</row>
    <row r="86" spans="1:14">
      <c r="A86" s="196"/>
      <c r="B86" s="19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</row>
    <row r="87" spans="1:14">
      <c r="A87" s="196"/>
      <c r="B87" s="196"/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</row>
    <row r="88" spans="1:14">
      <c r="A88" s="196"/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</row>
  </sheetData>
  <mergeCells count="8">
    <mergeCell ref="A1:N1"/>
    <mergeCell ref="A3:A6"/>
    <mergeCell ref="B3:B6"/>
    <mergeCell ref="C3:C6"/>
    <mergeCell ref="D3:D6"/>
    <mergeCell ref="F3:F6"/>
    <mergeCell ref="H3:M3"/>
    <mergeCell ref="I4:K4"/>
  </mergeCells>
  <pageMargins left="0.31496062992125984" right="0.15748031496062992" top="0.31496062992125984" bottom="0.31496062992125984" header="0.31496062992125984" footer="0.31496062992125984"/>
  <pageSetup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59"/>
  <sheetViews>
    <sheetView topLeftCell="A43" workbookViewId="0">
      <selection activeCell="H52" sqref="H52"/>
    </sheetView>
  </sheetViews>
  <sheetFormatPr defaultRowHeight="21"/>
  <cols>
    <col min="1" max="1" width="9.875" style="442" customWidth="1"/>
    <col min="2" max="2" width="13.625" style="909" customWidth="1"/>
    <col min="3" max="3" width="5.25" style="442" bestFit="1" customWidth="1"/>
    <col min="4" max="4" width="7.5" style="442" bestFit="1" customWidth="1"/>
    <col min="5" max="5" width="8.25" style="911" customWidth="1"/>
    <col min="6" max="6" width="32.375" style="442" customWidth="1"/>
    <col min="7" max="7" width="10.25" style="442" bestFit="1" customWidth="1"/>
    <col min="8" max="9" width="8.875" style="442" bestFit="1" customWidth="1"/>
    <col min="10" max="10" width="10.125" style="442" bestFit="1" customWidth="1"/>
    <col min="11" max="12" width="9.625" style="442" bestFit="1" customWidth="1"/>
    <col min="13" max="13" width="8.625" style="442" customWidth="1"/>
    <col min="14" max="15" width="8.875" style="442" customWidth="1"/>
    <col min="16" max="16384" width="9" style="442"/>
  </cols>
  <sheetData>
    <row r="1" spans="1:13">
      <c r="A1" s="889" t="s">
        <v>157</v>
      </c>
      <c r="B1" s="904"/>
      <c r="C1" s="889"/>
      <c r="D1" s="889"/>
      <c r="E1" s="889"/>
      <c r="F1" s="889"/>
      <c r="G1" s="889"/>
      <c r="H1" s="889"/>
      <c r="I1" s="889"/>
      <c r="J1" s="889"/>
      <c r="K1" s="889"/>
      <c r="L1" s="889"/>
      <c r="M1" s="889"/>
    </row>
    <row r="2" spans="1:13">
      <c r="A2" s="888" t="s">
        <v>158</v>
      </c>
      <c r="B2" s="904"/>
      <c r="C2" s="889"/>
      <c r="D2" s="889"/>
      <c r="E2" s="889"/>
      <c r="F2" s="889"/>
      <c r="G2" s="889"/>
      <c r="H2" s="889"/>
      <c r="I2" s="889"/>
      <c r="J2" s="889"/>
      <c r="K2" s="889"/>
      <c r="L2" s="889"/>
      <c r="M2" s="890" t="s">
        <v>159</v>
      </c>
    </row>
    <row r="3" spans="1:13">
      <c r="A3" s="891"/>
      <c r="B3" s="905"/>
      <c r="C3" s="891"/>
      <c r="D3" s="891"/>
      <c r="E3" s="891"/>
      <c r="F3" s="891"/>
      <c r="G3" s="891"/>
      <c r="H3" s="901" t="s">
        <v>160</v>
      </c>
      <c r="I3" s="902"/>
      <c r="J3" s="902"/>
      <c r="K3" s="902"/>
      <c r="L3" s="903"/>
      <c r="M3" s="892" t="s">
        <v>9</v>
      </c>
    </row>
    <row r="4" spans="1:13">
      <c r="A4" s="893" t="s">
        <v>2</v>
      </c>
      <c r="B4" s="906" t="s">
        <v>3</v>
      </c>
      <c r="C4" s="893" t="s">
        <v>4</v>
      </c>
      <c r="D4" s="893" t="s">
        <v>5</v>
      </c>
      <c r="E4" s="900" t="s">
        <v>679</v>
      </c>
      <c r="F4" s="893" t="s">
        <v>7</v>
      </c>
      <c r="G4" s="893" t="s">
        <v>162</v>
      </c>
      <c r="H4" s="901" t="s">
        <v>11</v>
      </c>
      <c r="I4" s="902"/>
      <c r="J4" s="903"/>
      <c r="K4" s="891" t="s">
        <v>100</v>
      </c>
      <c r="L4" s="891" t="s">
        <v>101</v>
      </c>
      <c r="M4" s="894" t="s">
        <v>14</v>
      </c>
    </row>
    <row r="5" spans="1:13">
      <c r="A5" s="893"/>
      <c r="B5" s="906"/>
      <c r="C5" s="893"/>
      <c r="D5" s="893"/>
      <c r="E5" s="900" t="s">
        <v>1026</v>
      </c>
      <c r="F5" s="893"/>
      <c r="G5" s="893" t="s">
        <v>164</v>
      </c>
      <c r="H5" s="891" t="s">
        <v>165</v>
      </c>
      <c r="I5" s="895" t="s">
        <v>165</v>
      </c>
      <c r="J5" s="891" t="s">
        <v>166</v>
      </c>
      <c r="K5" s="893" t="s">
        <v>167</v>
      </c>
      <c r="L5" s="893" t="s">
        <v>167</v>
      </c>
      <c r="M5" s="894"/>
    </row>
    <row r="6" spans="1:13">
      <c r="A6" s="896"/>
      <c r="B6" s="907"/>
      <c r="C6" s="896"/>
      <c r="D6" s="896"/>
      <c r="E6" s="896"/>
      <c r="F6" s="896"/>
      <c r="G6" s="896"/>
      <c r="H6" s="896" t="s">
        <v>168</v>
      </c>
      <c r="I6" s="897" t="s">
        <v>109</v>
      </c>
      <c r="J6" s="896" t="s">
        <v>100</v>
      </c>
      <c r="K6" s="896"/>
      <c r="L6" s="896"/>
      <c r="M6" s="898"/>
    </row>
    <row r="7" spans="1:13">
      <c r="A7" s="97" t="s">
        <v>169</v>
      </c>
      <c r="B7" s="908" t="s">
        <v>170</v>
      </c>
      <c r="C7" s="97" t="s">
        <v>171</v>
      </c>
      <c r="D7" s="97" t="s">
        <v>20</v>
      </c>
      <c r="E7" s="910">
        <v>2560</v>
      </c>
      <c r="F7" s="938" t="s">
        <v>172</v>
      </c>
      <c r="G7" s="945"/>
      <c r="H7" s="942"/>
      <c r="I7" s="98">
        <v>7000</v>
      </c>
      <c r="J7" s="98"/>
      <c r="K7" s="98"/>
      <c r="L7" s="98"/>
      <c r="M7" s="98">
        <v>0</v>
      </c>
    </row>
    <row r="8" spans="1:13" ht="21.75" customHeight="1">
      <c r="A8" s="97" t="s">
        <v>169</v>
      </c>
      <c r="B8" s="439" t="s">
        <v>169</v>
      </c>
      <c r="C8" s="97" t="s">
        <v>173</v>
      </c>
      <c r="D8" s="97" t="s">
        <v>20</v>
      </c>
      <c r="E8" s="910">
        <v>2560</v>
      </c>
      <c r="F8" s="938" t="s">
        <v>174</v>
      </c>
      <c r="G8" s="946"/>
      <c r="H8" s="942"/>
      <c r="I8" s="98">
        <v>118000</v>
      </c>
      <c r="J8" s="98"/>
      <c r="K8" s="98"/>
      <c r="L8" s="98"/>
      <c r="M8" s="98">
        <v>0</v>
      </c>
    </row>
    <row r="9" spans="1:13">
      <c r="A9" s="97" t="s">
        <v>169</v>
      </c>
      <c r="B9" s="908" t="s">
        <v>170</v>
      </c>
      <c r="C9" s="97" t="s">
        <v>171</v>
      </c>
      <c r="D9" s="97" t="s">
        <v>20</v>
      </c>
      <c r="E9" s="910">
        <v>2560</v>
      </c>
      <c r="F9" s="938" t="s">
        <v>175</v>
      </c>
      <c r="G9" s="945"/>
      <c r="H9" s="942"/>
      <c r="I9" s="98">
        <v>5000</v>
      </c>
      <c r="J9" s="98"/>
      <c r="K9" s="98"/>
      <c r="L9" s="98"/>
      <c r="M9" s="98">
        <v>0</v>
      </c>
    </row>
    <row r="10" spans="1:13">
      <c r="A10" s="97" t="s">
        <v>169</v>
      </c>
      <c r="B10" s="908" t="s">
        <v>170</v>
      </c>
      <c r="C10" s="97" t="s">
        <v>171</v>
      </c>
      <c r="D10" s="97" t="s">
        <v>20</v>
      </c>
      <c r="E10" s="910">
        <v>2560</v>
      </c>
      <c r="F10" s="938" t="s">
        <v>176</v>
      </c>
      <c r="G10" s="945"/>
      <c r="H10" s="942"/>
      <c r="I10" s="98">
        <v>30000</v>
      </c>
      <c r="J10" s="98"/>
      <c r="K10" s="98"/>
      <c r="L10" s="98"/>
      <c r="M10" s="98">
        <v>0</v>
      </c>
    </row>
    <row r="11" spans="1:13" ht="23.25" customHeight="1">
      <c r="A11" s="97" t="s">
        <v>169</v>
      </c>
      <c r="B11" s="908" t="s">
        <v>170</v>
      </c>
      <c r="C11" s="97" t="s">
        <v>171</v>
      </c>
      <c r="D11" s="97" t="s">
        <v>20</v>
      </c>
      <c r="E11" s="910">
        <v>2560</v>
      </c>
      <c r="F11" s="938" t="s">
        <v>177</v>
      </c>
      <c r="G11" s="945"/>
      <c r="H11" s="942"/>
      <c r="I11" s="98">
        <v>36500</v>
      </c>
      <c r="J11" s="98"/>
      <c r="K11" s="98"/>
      <c r="L11" s="98"/>
      <c r="M11" s="98">
        <v>0</v>
      </c>
    </row>
    <row r="12" spans="1:13">
      <c r="A12" s="97" t="s">
        <v>169</v>
      </c>
      <c r="B12" s="908" t="s">
        <v>170</v>
      </c>
      <c r="C12" s="97" t="s">
        <v>171</v>
      </c>
      <c r="D12" s="97" t="s">
        <v>20</v>
      </c>
      <c r="E12" s="910">
        <v>2560</v>
      </c>
      <c r="F12" s="938" t="s">
        <v>178</v>
      </c>
      <c r="G12" s="945"/>
      <c r="H12" s="942"/>
      <c r="I12" s="98">
        <v>22500</v>
      </c>
      <c r="J12" s="98"/>
      <c r="K12" s="98"/>
      <c r="L12" s="98"/>
      <c r="M12" s="98">
        <v>0</v>
      </c>
    </row>
    <row r="13" spans="1:13">
      <c r="A13" s="97" t="s">
        <v>169</v>
      </c>
      <c r="B13" s="908" t="s">
        <v>179</v>
      </c>
      <c r="C13" s="97" t="s">
        <v>180</v>
      </c>
      <c r="D13" s="97" t="s">
        <v>20</v>
      </c>
      <c r="E13" s="910">
        <v>2560</v>
      </c>
      <c r="F13" s="938" t="s">
        <v>181</v>
      </c>
      <c r="G13" s="945"/>
      <c r="H13" s="942"/>
      <c r="I13" s="98">
        <v>85000</v>
      </c>
      <c r="J13" s="98"/>
      <c r="K13" s="98"/>
      <c r="L13" s="98"/>
      <c r="M13" s="98">
        <v>0</v>
      </c>
    </row>
    <row r="14" spans="1:13" ht="39.950000000000003" customHeight="1">
      <c r="A14" s="97" t="s">
        <v>169</v>
      </c>
      <c r="B14" s="439" t="s">
        <v>182</v>
      </c>
      <c r="C14" s="97" t="s">
        <v>183</v>
      </c>
      <c r="D14" s="97" t="s">
        <v>20</v>
      </c>
      <c r="E14" s="910">
        <v>2560</v>
      </c>
      <c r="F14" s="938" t="s">
        <v>184</v>
      </c>
      <c r="G14" s="945"/>
      <c r="H14" s="942"/>
      <c r="I14" s="98">
        <v>27000</v>
      </c>
      <c r="J14" s="98"/>
      <c r="K14" s="98"/>
      <c r="L14" s="98"/>
      <c r="M14" s="98">
        <v>0</v>
      </c>
    </row>
    <row r="15" spans="1:13">
      <c r="A15" s="97" t="s">
        <v>169</v>
      </c>
      <c r="B15" s="908" t="s">
        <v>182</v>
      </c>
      <c r="C15" s="97" t="s">
        <v>183</v>
      </c>
      <c r="D15" s="97" t="s">
        <v>20</v>
      </c>
      <c r="E15" s="910">
        <v>2560</v>
      </c>
      <c r="F15" s="938" t="s">
        <v>185</v>
      </c>
      <c r="G15" s="945"/>
      <c r="H15" s="942"/>
      <c r="I15" s="98">
        <v>19000</v>
      </c>
      <c r="J15" s="98"/>
      <c r="K15" s="98"/>
      <c r="L15" s="98"/>
      <c r="M15" s="98">
        <v>0</v>
      </c>
    </row>
    <row r="16" spans="1:13">
      <c r="A16" s="97" t="s">
        <v>169</v>
      </c>
      <c r="B16" s="908" t="s">
        <v>182</v>
      </c>
      <c r="C16" s="97" t="s">
        <v>183</v>
      </c>
      <c r="D16" s="97" t="s">
        <v>20</v>
      </c>
      <c r="E16" s="910">
        <v>2560</v>
      </c>
      <c r="F16" s="938" t="s">
        <v>175</v>
      </c>
      <c r="G16" s="945"/>
      <c r="H16" s="942"/>
      <c r="I16" s="98">
        <v>10000</v>
      </c>
      <c r="J16" s="98"/>
      <c r="K16" s="98"/>
      <c r="L16" s="98"/>
      <c r="M16" s="98">
        <v>0</v>
      </c>
    </row>
    <row r="17" spans="1:13">
      <c r="A17" s="97" t="s">
        <v>169</v>
      </c>
      <c r="B17" s="908" t="s">
        <v>182</v>
      </c>
      <c r="C17" s="97" t="s">
        <v>183</v>
      </c>
      <c r="D17" s="97" t="s">
        <v>20</v>
      </c>
      <c r="E17" s="910">
        <v>2560</v>
      </c>
      <c r="F17" s="938" t="s">
        <v>176</v>
      </c>
      <c r="G17" s="945"/>
      <c r="H17" s="942"/>
      <c r="I17" s="98">
        <v>45000</v>
      </c>
      <c r="J17" s="98"/>
      <c r="K17" s="98"/>
      <c r="L17" s="98"/>
      <c r="M17" s="98">
        <v>0</v>
      </c>
    </row>
    <row r="18" spans="1:13">
      <c r="A18" s="97" t="s">
        <v>169</v>
      </c>
      <c r="B18" s="908" t="s">
        <v>1027</v>
      </c>
      <c r="C18" s="97" t="s">
        <v>183</v>
      </c>
      <c r="D18" s="97" t="s">
        <v>20</v>
      </c>
      <c r="E18" s="910">
        <v>2560</v>
      </c>
      <c r="F18" s="938" t="s">
        <v>186</v>
      </c>
      <c r="G18" s="945"/>
      <c r="H18" s="942"/>
      <c r="I18" s="98">
        <v>5500</v>
      </c>
      <c r="J18" s="98"/>
      <c r="K18" s="98"/>
      <c r="L18" s="98"/>
      <c r="M18" s="98">
        <v>0</v>
      </c>
    </row>
    <row r="19" spans="1:13">
      <c r="A19" s="97" t="s">
        <v>169</v>
      </c>
      <c r="B19" s="908" t="s">
        <v>187</v>
      </c>
      <c r="C19" s="97" t="s">
        <v>188</v>
      </c>
      <c r="D19" s="97" t="s">
        <v>20</v>
      </c>
      <c r="E19" s="910">
        <v>2560</v>
      </c>
      <c r="F19" s="938" t="s">
        <v>172</v>
      </c>
      <c r="G19" s="945"/>
      <c r="H19" s="942"/>
      <c r="I19" s="98">
        <v>7000</v>
      </c>
      <c r="J19" s="98"/>
      <c r="K19" s="98"/>
      <c r="L19" s="98"/>
      <c r="M19" s="98">
        <v>0</v>
      </c>
    </row>
    <row r="20" spans="1:13">
      <c r="A20" s="97" t="s">
        <v>169</v>
      </c>
      <c r="B20" s="908" t="s">
        <v>187</v>
      </c>
      <c r="C20" s="97" t="s">
        <v>188</v>
      </c>
      <c r="D20" s="97" t="s">
        <v>20</v>
      </c>
      <c r="E20" s="910">
        <v>2560</v>
      </c>
      <c r="F20" s="938" t="s">
        <v>189</v>
      </c>
      <c r="G20" s="945"/>
      <c r="H20" s="942"/>
      <c r="I20" s="98">
        <v>15000</v>
      </c>
      <c r="J20" s="98"/>
      <c r="K20" s="98"/>
      <c r="L20" s="98"/>
      <c r="M20" s="98">
        <v>0</v>
      </c>
    </row>
    <row r="21" spans="1:13" ht="39.950000000000003" customHeight="1">
      <c r="A21" s="97" t="s">
        <v>169</v>
      </c>
      <c r="B21" s="97" t="s">
        <v>187</v>
      </c>
      <c r="C21" s="97" t="s">
        <v>188</v>
      </c>
      <c r="D21" s="97" t="s">
        <v>20</v>
      </c>
      <c r="E21" s="910">
        <v>2560</v>
      </c>
      <c r="F21" s="938" t="s">
        <v>184</v>
      </c>
      <c r="G21" s="945"/>
      <c r="H21" s="942"/>
      <c r="I21" s="98">
        <v>27000</v>
      </c>
      <c r="J21" s="98"/>
      <c r="K21" s="98"/>
      <c r="L21" s="98"/>
      <c r="M21" s="98">
        <v>0</v>
      </c>
    </row>
    <row r="22" spans="1:13">
      <c r="A22" s="97" t="s">
        <v>169</v>
      </c>
      <c r="B22" s="908" t="s">
        <v>187</v>
      </c>
      <c r="C22" s="97" t="s">
        <v>188</v>
      </c>
      <c r="D22" s="97" t="s">
        <v>20</v>
      </c>
      <c r="E22" s="910">
        <v>2560</v>
      </c>
      <c r="F22" s="938" t="s">
        <v>177</v>
      </c>
      <c r="G22" s="945"/>
      <c r="H22" s="942"/>
      <c r="I22" s="98">
        <v>36500</v>
      </c>
      <c r="J22" s="98"/>
      <c r="K22" s="98"/>
      <c r="L22" s="98"/>
      <c r="M22" s="98">
        <v>0</v>
      </c>
    </row>
    <row r="23" spans="1:13">
      <c r="A23" s="97" t="s">
        <v>169</v>
      </c>
      <c r="B23" s="908" t="s">
        <v>187</v>
      </c>
      <c r="C23" s="97" t="s">
        <v>188</v>
      </c>
      <c r="D23" s="97" t="s">
        <v>20</v>
      </c>
      <c r="E23" s="910">
        <v>2560</v>
      </c>
      <c r="F23" s="938" t="s">
        <v>186</v>
      </c>
      <c r="G23" s="945"/>
      <c r="H23" s="942"/>
      <c r="I23" s="98">
        <v>7000</v>
      </c>
      <c r="J23" s="98"/>
      <c r="K23" s="98"/>
      <c r="L23" s="98"/>
      <c r="M23" s="98">
        <v>0</v>
      </c>
    </row>
    <row r="24" spans="1:13">
      <c r="A24" s="97" t="s">
        <v>169</v>
      </c>
      <c r="B24" s="908" t="s">
        <v>190</v>
      </c>
      <c r="C24" s="97" t="s">
        <v>191</v>
      </c>
      <c r="D24" s="97" t="s">
        <v>22</v>
      </c>
      <c r="E24" s="910">
        <v>2560</v>
      </c>
      <c r="F24" s="938" t="s">
        <v>192</v>
      </c>
      <c r="G24" s="945"/>
      <c r="H24" s="942"/>
      <c r="I24" s="98">
        <v>85000</v>
      </c>
      <c r="J24" s="98"/>
      <c r="K24" s="98"/>
      <c r="L24" s="98"/>
      <c r="M24" s="98">
        <v>0</v>
      </c>
    </row>
    <row r="25" spans="1:13" ht="42">
      <c r="A25" s="97" t="s">
        <v>169</v>
      </c>
      <c r="B25" s="908" t="s">
        <v>190</v>
      </c>
      <c r="C25" s="97" t="s">
        <v>191</v>
      </c>
      <c r="D25" s="97" t="s">
        <v>20</v>
      </c>
      <c r="E25" s="910">
        <v>2560</v>
      </c>
      <c r="F25" s="938" t="s">
        <v>193</v>
      </c>
      <c r="G25" s="945"/>
      <c r="H25" s="942"/>
      <c r="I25" s="98">
        <v>35000</v>
      </c>
      <c r="J25" s="98"/>
      <c r="K25" s="98"/>
      <c r="L25" s="98"/>
      <c r="M25" s="98">
        <v>0</v>
      </c>
    </row>
    <row r="26" spans="1:13">
      <c r="A26" s="97" t="s">
        <v>169</v>
      </c>
      <c r="B26" s="908" t="s">
        <v>194</v>
      </c>
      <c r="C26" s="97" t="s">
        <v>195</v>
      </c>
      <c r="D26" s="97" t="s">
        <v>20</v>
      </c>
      <c r="E26" s="910">
        <v>2560</v>
      </c>
      <c r="F26" s="938" t="s">
        <v>196</v>
      </c>
      <c r="G26" s="945"/>
      <c r="H26" s="942"/>
      <c r="I26" s="98">
        <v>7900</v>
      </c>
      <c r="J26" s="98"/>
      <c r="K26" s="98"/>
      <c r="L26" s="98"/>
      <c r="M26" s="98">
        <v>0</v>
      </c>
    </row>
    <row r="27" spans="1:13">
      <c r="A27" s="97" t="s">
        <v>169</v>
      </c>
      <c r="B27" s="908" t="s">
        <v>194</v>
      </c>
      <c r="C27" s="97" t="s">
        <v>195</v>
      </c>
      <c r="D27" s="97" t="s">
        <v>22</v>
      </c>
      <c r="E27" s="910">
        <v>2560</v>
      </c>
      <c r="F27" s="938" t="s">
        <v>197</v>
      </c>
      <c r="G27" s="945"/>
      <c r="H27" s="942"/>
      <c r="I27" s="98">
        <v>49500</v>
      </c>
      <c r="J27" s="98"/>
      <c r="K27" s="98"/>
      <c r="L27" s="98"/>
      <c r="M27" s="98">
        <v>0</v>
      </c>
    </row>
    <row r="28" spans="1:13">
      <c r="A28" s="97" t="s">
        <v>169</v>
      </c>
      <c r="B28" s="908" t="s">
        <v>194</v>
      </c>
      <c r="C28" s="97" t="s">
        <v>195</v>
      </c>
      <c r="D28" s="97" t="s">
        <v>22</v>
      </c>
      <c r="E28" s="910">
        <v>2560</v>
      </c>
      <c r="F28" s="938" t="s">
        <v>192</v>
      </c>
      <c r="G28" s="945"/>
      <c r="H28" s="942"/>
      <c r="I28" s="98">
        <v>46300</v>
      </c>
      <c r="J28" s="98"/>
      <c r="K28" s="98"/>
      <c r="L28" s="98"/>
      <c r="M28" s="98">
        <v>0</v>
      </c>
    </row>
    <row r="29" spans="1:13">
      <c r="A29" s="97" t="s">
        <v>169</v>
      </c>
      <c r="B29" s="908" t="s">
        <v>194</v>
      </c>
      <c r="C29" s="97" t="s">
        <v>195</v>
      </c>
      <c r="D29" s="97" t="s">
        <v>20</v>
      </c>
      <c r="E29" s="910">
        <v>2560</v>
      </c>
      <c r="F29" s="938" t="s">
        <v>175</v>
      </c>
      <c r="G29" s="945"/>
      <c r="H29" s="942"/>
      <c r="I29" s="98">
        <v>5000</v>
      </c>
      <c r="J29" s="98"/>
      <c r="K29" s="98"/>
      <c r="L29" s="98"/>
      <c r="M29" s="98">
        <v>0</v>
      </c>
    </row>
    <row r="30" spans="1:13">
      <c r="A30" s="97" t="s">
        <v>169</v>
      </c>
      <c r="B30" s="908" t="s">
        <v>194</v>
      </c>
      <c r="C30" s="97" t="s">
        <v>195</v>
      </c>
      <c r="D30" s="97" t="s">
        <v>20</v>
      </c>
      <c r="E30" s="910">
        <v>2560</v>
      </c>
      <c r="F30" s="938" t="s">
        <v>176</v>
      </c>
      <c r="G30" s="945"/>
      <c r="H30" s="942"/>
      <c r="I30" s="98">
        <v>30000</v>
      </c>
      <c r="J30" s="98"/>
      <c r="K30" s="98"/>
      <c r="L30" s="98"/>
      <c r="M30" s="98">
        <v>0</v>
      </c>
    </row>
    <row r="31" spans="1:13">
      <c r="A31" s="97" t="s">
        <v>169</v>
      </c>
      <c r="B31" s="908" t="s">
        <v>198</v>
      </c>
      <c r="C31" s="97" t="s">
        <v>199</v>
      </c>
      <c r="D31" s="97" t="s">
        <v>20</v>
      </c>
      <c r="E31" s="910">
        <v>2560</v>
      </c>
      <c r="F31" s="938" t="s">
        <v>172</v>
      </c>
      <c r="G31" s="945"/>
      <c r="H31" s="942"/>
      <c r="I31" s="98">
        <v>7000</v>
      </c>
      <c r="J31" s="98"/>
      <c r="K31" s="98"/>
      <c r="L31" s="98"/>
      <c r="M31" s="98">
        <v>0</v>
      </c>
    </row>
    <row r="32" spans="1:13" ht="39.950000000000003" customHeight="1">
      <c r="A32" s="97" t="s">
        <v>169</v>
      </c>
      <c r="B32" s="97" t="s">
        <v>198</v>
      </c>
      <c r="C32" s="97" t="s">
        <v>199</v>
      </c>
      <c r="D32" s="97" t="s">
        <v>20</v>
      </c>
      <c r="E32" s="910">
        <v>2560</v>
      </c>
      <c r="F32" s="938" t="s">
        <v>184</v>
      </c>
      <c r="G32" s="945"/>
      <c r="H32" s="942"/>
      <c r="I32" s="98">
        <v>27000</v>
      </c>
      <c r="J32" s="98"/>
      <c r="K32" s="98"/>
      <c r="L32" s="98"/>
      <c r="M32" s="98">
        <v>0</v>
      </c>
    </row>
    <row r="33" spans="1:13">
      <c r="A33" s="97" t="s">
        <v>169</v>
      </c>
      <c r="B33" s="908" t="s">
        <v>198</v>
      </c>
      <c r="C33" s="97" t="s">
        <v>199</v>
      </c>
      <c r="D33" s="97" t="s">
        <v>20</v>
      </c>
      <c r="E33" s="910">
        <v>2560</v>
      </c>
      <c r="F33" s="938" t="s">
        <v>200</v>
      </c>
      <c r="G33" s="945"/>
      <c r="H33" s="942"/>
      <c r="I33" s="98">
        <v>22500</v>
      </c>
      <c r="J33" s="98"/>
      <c r="K33" s="98"/>
      <c r="L33" s="98"/>
      <c r="M33" s="98">
        <v>0</v>
      </c>
    </row>
    <row r="34" spans="1:13" ht="24.75" customHeight="1">
      <c r="A34" s="97" t="s">
        <v>169</v>
      </c>
      <c r="B34" s="908" t="s">
        <v>198</v>
      </c>
      <c r="C34" s="97" t="s">
        <v>199</v>
      </c>
      <c r="D34" s="97" t="s">
        <v>20</v>
      </c>
      <c r="E34" s="910">
        <v>2560</v>
      </c>
      <c r="F34" s="938" t="s">
        <v>177</v>
      </c>
      <c r="G34" s="945"/>
      <c r="H34" s="942"/>
      <c r="I34" s="98">
        <v>26500</v>
      </c>
      <c r="J34" s="98"/>
      <c r="K34" s="98"/>
      <c r="L34" s="98"/>
      <c r="M34" s="98">
        <v>0</v>
      </c>
    </row>
    <row r="35" spans="1:13">
      <c r="A35" s="97" t="s">
        <v>169</v>
      </c>
      <c r="B35" s="908" t="s">
        <v>169</v>
      </c>
      <c r="C35" s="97" t="s">
        <v>173</v>
      </c>
      <c r="D35" s="97" t="s">
        <v>20</v>
      </c>
      <c r="E35" s="910">
        <v>2560</v>
      </c>
      <c r="F35" s="938" t="s">
        <v>201</v>
      </c>
      <c r="G35" s="945"/>
      <c r="H35" s="942"/>
      <c r="I35" s="98">
        <v>650000</v>
      </c>
      <c r="J35" s="98"/>
      <c r="K35" s="98"/>
      <c r="L35" s="98"/>
      <c r="M35" s="98">
        <v>0</v>
      </c>
    </row>
    <row r="36" spans="1:13">
      <c r="A36" s="97" t="s">
        <v>169</v>
      </c>
      <c r="B36" s="908" t="s">
        <v>169</v>
      </c>
      <c r="C36" s="97" t="s">
        <v>173</v>
      </c>
      <c r="D36" s="97" t="s">
        <v>20</v>
      </c>
      <c r="E36" s="910">
        <v>2560</v>
      </c>
      <c r="F36" s="938" t="s">
        <v>202</v>
      </c>
      <c r="G36" s="946"/>
      <c r="H36" s="942"/>
      <c r="I36" s="98">
        <v>20085.669999999998</v>
      </c>
      <c r="J36" s="98"/>
      <c r="K36" s="98"/>
      <c r="L36" s="98"/>
      <c r="M36" s="98">
        <v>2114.33</v>
      </c>
    </row>
    <row r="37" spans="1:13">
      <c r="A37" s="97" t="s">
        <v>169</v>
      </c>
      <c r="B37" s="908" t="s">
        <v>169</v>
      </c>
      <c r="C37" s="97" t="s">
        <v>173</v>
      </c>
      <c r="D37" s="97" t="s">
        <v>20</v>
      </c>
      <c r="E37" s="910">
        <v>2560</v>
      </c>
      <c r="F37" s="938" t="s">
        <v>202</v>
      </c>
      <c r="G37" s="946"/>
      <c r="H37" s="942"/>
      <c r="I37" s="98">
        <v>12800</v>
      </c>
      <c r="J37" s="98"/>
      <c r="K37" s="98"/>
      <c r="L37" s="98"/>
      <c r="M37" s="98">
        <v>0</v>
      </c>
    </row>
    <row r="38" spans="1:13" ht="39.950000000000003" customHeight="1">
      <c r="A38" s="97" t="s">
        <v>169</v>
      </c>
      <c r="B38" s="908" t="s">
        <v>169</v>
      </c>
      <c r="C38" s="97" t="s">
        <v>173</v>
      </c>
      <c r="D38" s="97" t="s">
        <v>20</v>
      </c>
      <c r="E38" s="910">
        <v>2560</v>
      </c>
      <c r="F38" s="938" t="s">
        <v>203</v>
      </c>
      <c r="G38" s="945"/>
      <c r="H38" s="942"/>
      <c r="I38" s="98">
        <v>180000</v>
      </c>
      <c r="J38" s="98"/>
      <c r="K38" s="98"/>
      <c r="L38" s="98"/>
      <c r="M38" s="98">
        <v>0</v>
      </c>
    </row>
    <row r="39" spans="1:13">
      <c r="A39" s="97" t="s">
        <v>169</v>
      </c>
      <c r="B39" s="908" t="s">
        <v>169</v>
      </c>
      <c r="C39" s="97" t="s">
        <v>173</v>
      </c>
      <c r="D39" s="97" t="s">
        <v>20</v>
      </c>
      <c r="E39" s="910">
        <v>2560</v>
      </c>
      <c r="F39" s="938" t="s">
        <v>204</v>
      </c>
      <c r="G39" s="946"/>
      <c r="H39" s="942"/>
      <c r="I39" s="98">
        <v>140000</v>
      </c>
      <c r="J39" s="98"/>
      <c r="K39" s="98"/>
      <c r="L39" s="98"/>
      <c r="M39" s="98">
        <v>0</v>
      </c>
    </row>
    <row r="40" spans="1:13">
      <c r="A40" s="97" t="s">
        <v>169</v>
      </c>
      <c r="B40" s="908" t="s">
        <v>169</v>
      </c>
      <c r="C40" s="97" t="s">
        <v>173</v>
      </c>
      <c r="D40" s="97" t="s">
        <v>20</v>
      </c>
      <c r="E40" s="910">
        <v>2560</v>
      </c>
      <c r="F40" s="938" t="s">
        <v>205</v>
      </c>
      <c r="G40" s="946"/>
      <c r="H40" s="942"/>
      <c r="I40" s="98">
        <v>27000</v>
      </c>
      <c r="J40" s="98"/>
      <c r="K40" s="98"/>
      <c r="L40" s="98"/>
      <c r="M40" s="98">
        <v>0</v>
      </c>
    </row>
    <row r="41" spans="1:13">
      <c r="A41" s="97" t="s">
        <v>169</v>
      </c>
      <c r="B41" s="908" t="s">
        <v>169</v>
      </c>
      <c r="C41" s="97" t="s">
        <v>173</v>
      </c>
      <c r="D41" s="97" t="s">
        <v>20</v>
      </c>
      <c r="E41" s="910">
        <v>2560</v>
      </c>
      <c r="F41" s="938" t="s">
        <v>205</v>
      </c>
      <c r="G41" s="946"/>
      <c r="H41" s="942"/>
      <c r="I41" s="98">
        <v>19000</v>
      </c>
      <c r="J41" s="98"/>
      <c r="K41" s="98"/>
      <c r="L41" s="98"/>
      <c r="M41" s="98">
        <v>0</v>
      </c>
    </row>
    <row r="42" spans="1:13">
      <c r="A42" s="97" t="s">
        <v>169</v>
      </c>
      <c r="B42" s="908" t="s">
        <v>169</v>
      </c>
      <c r="C42" s="97" t="s">
        <v>173</v>
      </c>
      <c r="D42" s="97" t="s">
        <v>20</v>
      </c>
      <c r="E42" s="910">
        <v>2560</v>
      </c>
      <c r="F42" s="938" t="s">
        <v>206</v>
      </c>
      <c r="G42" s="945"/>
      <c r="H42" s="942"/>
      <c r="I42" s="98">
        <v>35000</v>
      </c>
      <c r="J42" s="98"/>
      <c r="K42" s="98"/>
      <c r="L42" s="98"/>
      <c r="M42" s="98">
        <v>0</v>
      </c>
    </row>
    <row r="43" spans="1:13">
      <c r="A43" s="97" t="s">
        <v>169</v>
      </c>
      <c r="B43" s="908" t="s">
        <v>169</v>
      </c>
      <c r="C43" s="97" t="s">
        <v>173</v>
      </c>
      <c r="D43" s="97" t="s">
        <v>20</v>
      </c>
      <c r="E43" s="910">
        <v>2560</v>
      </c>
      <c r="F43" s="938" t="s">
        <v>207</v>
      </c>
      <c r="G43" s="946"/>
      <c r="H43" s="942"/>
      <c r="I43" s="98">
        <v>70000</v>
      </c>
      <c r="J43" s="98"/>
      <c r="K43" s="98"/>
      <c r="L43" s="98"/>
      <c r="M43" s="98">
        <v>0</v>
      </c>
    </row>
    <row r="44" spans="1:13">
      <c r="A44" s="97" t="s">
        <v>169</v>
      </c>
      <c r="B44" s="908" t="s">
        <v>169</v>
      </c>
      <c r="C44" s="97" t="s">
        <v>173</v>
      </c>
      <c r="D44" s="97" t="s">
        <v>20</v>
      </c>
      <c r="E44" s="910">
        <v>2560</v>
      </c>
      <c r="F44" s="938" t="s">
        <v>208</v>
      </c>
      <c r="G44" s="945"/>
      <c r="H44" s="942"/>
      <c r="I44" s="98">
        <v>90000</v>
      </c>
      <c r="J44" s="98"/>
      <c r="K44" s="98"/>
      <c r="L44" s="98"/>
      <c r="M44" s="98">
        <v>0</v>
      </c>
    </row>
    <row r="45" spans="1:13">
      <c r="A45" s="97" t="s">
        <v>169</v>
      </c>
      <c r="B45" s="908" t="s">
        <v>169</v>
      </c>
      <c r="C45" s="97" t="s">
        <v>173</v>
      </c>
      <c r="D45" s="97" t="s">
        <v>20</v>
      </c>
      <c r="E45" s="910">
        <v>2560</v>
      </c>
      <c r="F45" s="938" t="s">
        <v>209</v>
      </c>
      <c r="G45" s="946"/>
      <c r="H45" s="942"/>
      <c r="I45" s="98">
        <v>33200</v>
      </c>
      <c r="J45" s="98"/>
      <c r="K45" s="98"/>
      <c r="L45" s="98"/>
      <c r="M45" s="98">
        <v>0</v>
      </c>
    </row>
    <row r="46" spans="1:13">
      <c r="A46" s="97" t="s">
        <v>169</v>
      </c>
      <c r="B46" s="908" t="s">
        <v>169</v>
      </c>
      <c r="C46" s="97" t="s">
        <v>173</v>
      </c>
      <c r="D46" s="97" t="s">
        <v>20</v>
      </c>
      <c r="E46" s="910">
        <v>2560</v>
      </c>
      <c r="F46" s="938" t="s">
        <v>209</v>
      </c>
      <c r="G46" s="946"/>
      <c r="H46" s="942"/>
      <c r="I46" s="98">
        <v>10500</v>
      </c>
      <c r="J46" s="98"/>
      <c r="K46" s="98"/>
      <c r="L46" s="98"/>
      <c r="M46" s="98">
        <v>0</v>
      </c>
    </row>
    <row r="47" spans="1:13" ht="42">
      <c r="A47" s="97" t="s">
        <v>169</v>
      </c>
      <c r="B47" s="908" t="s">
        <v>169</v>
      </c>
      <c r="C47" s="97" t="s">
        <v>173</v>
      </c>
      <c r="D47" s="97" t="s">
        <v>20</v>
      </c>
      <c r="E47" s="910">
        <v>2560</v>
      </c>
      <c r="F47" s="939" t="s">
        <v>184</v>
      </c>
      <c r="G47" s="945"/>
      <c r="H47" s="942"/>
      <c r="I47" s="319">
        <v>180000</v>
      </c>
      <c r="J47" s="98"/>
      <c r="K47" s="98"/>
      <c r="L47" s="98"/>
      <c r="M47" s="98">
        <v>0</v>
      </c>
    </row>
    <row r="48" spans="1:13">
      <c r="A48" s="97" t="s">
        <v>169</v>
      </c>
      <c r="B48" s="908" t="s">
        <v>169</v>
      </c>
      <c r="C48" s="97" t="s">
        <v>173</v>
      </c>
      <c r="D48" s="97" t="s">
        <v>20</v>
      </c>
      <c r="E48" s="910">
        <v>2560</v>
      </c>
      <c r="F48" s="938" t="s">
        <v>45</v>
      </c>
      <c r="G48" s="946"/>
      <c r="H48" s="942"/>
      <c r="I48" s="98">
        <v>85000</v>
      </c>
      <c r="J48" s="98"/>
      <c r="K48" s="98"/>
      <c r="L48" s="98"/>
      <c r="M48" s="98">
        <v>0</v>
      </c>
    </row>
    <row r="49" spans="1:13">
      <c r="A49" s="97" t="s">
        <v>169</v>
      </c>
      <c r="B49" s="908" t="s">
        <v>169</v>
      </c>
      <c r="C49" s="97" t="s">
        <v>173</v>
      </c>
      <c r="D49" s="97" t="s">
        <v>20</v>
      </c>
      <c r="E49" s="910">
        <v>2560</v>
      </c>
      <c r="F49" s="938" t="s">
        <v>210</v>
      </c>
      <c r="G49" s="946"/>
      <c r="H49" s="942"/>
      <c r="I49" s="98">
        <v>18000</v>
      </c>
      <c r="J49" s="98"/>
      <c r="K49" s="98"/>
      <c r="L49" s="98"/>
      <c r="M49" s="98">
        <v>0</v>
      </c>
    </row>
    <row r="50" spans="1:13">
      <c r="A50" s="97" t="s">
        <v>169</v>
      </c>
      <c r="B50" s="908" t="s">
        <v>169</v>
      </c>
      <c r="C50" s="97" t="s">
        <v>173</v>
      </c>
      <c r="D50" s="97" t="s">
        <v>20</v>
      </c>
      <c r="E50" s="910">
        <v>2560</v>
      </c>
      <c r="F50" s="938" t="s">
        <v>210</v>
      </c>
      <c r="G50" s="946"/>
      <c r="H50" s="942"/>
      <c r="I50" s="98">
        <v>5600</v>
      </c>
      <c r="J50" s="98"/>
      <c r="K50" s="98"/>
      <c r="L50" s="98"/>
      <c r="M50" s="98">
        <v>0</v>
      </c>
    </row>
    <row r="51" spans="1:13">
      <c r="A51" s="97" t="s">
        <v>169</v>
      </c>
      <c r="B51" s="908" t="s">
        <v>169</v>
      </c>
      <c r="C51" s="97" t="s">
        <v>173</v>
      </c>
      <c r="D51" s="97" t="s">
        <v>20</v>
      </c>
      <c r="E51" s="910">
        <v>2560</v>
      </c>
      <c r="F51" s="939" t="s">
        <v>211</v>
      </c>
      <c r="G51" s="945"/>
      <c r="H51" s="942"/>
      <c r="I51" s="319">
        <v>46000</v>
      </c>
      <c r="J51" s="98"/>
      <c r="K51" s="98"/>
      <c r="L51" s="98"/>
      <c r="M51" s="98">
        <v>0</v>
      </c>
    </row>
    <row r="52" spans="1:13">
      <c r="A52" s="97" t="s">
        <v>169</v>
      </c>
      <c r="B52" s="908" t="s">
        <v>169</v>
      </c>
      <c r="C52" s="97" t="s">
        <v>173</v>
      </c>
      <c r="D52" s="97" t="s">
        <v>20</v>
      </c>
      <c r="E52" s="910">
        <v>2560</v>
      </c>
      <c r="F52" s="939" t="s">
        <v>212</v>
      </c>
      <c r="G52" s="945"/>
      <c r="H52" s="942"/>
      <c r="I52" s="319">
        <v>130000</v>
      </c>
      <c r="J52" s="98"/>
      <c r="K52" s="98"/>
      <c r="L52" s="98"/>
      <c r="M52" s="98">
        <v>0</v>
      </c>
    </row>
    <row r="53" spans="1:13">
      <c r="A53" s="97" t="s">
        <v>169</v>
      </c>
      <c r="B53" s="908" t="s">
        <v>170</v>
      </c>
      <c r="C53" s="97" t="s">
        <v>171</v>
      </c>
      <c r="D53" s="97" t="s">
        <v>20</v>
      </c>
      <c r="E53" s="910">
        <v>2560</v>
      </c>
      <c r="F53" s="940" t="s">
        <v>209</v>
      </c>
      <c r="G53" s="946"/>
      <c r="H53" s="943"/>
      <c r="I53" s="229">
        <v>16600</v>
      </c>
      <c r="J53" s="229"/>
      <c r="K53" s="229"/>
      <c r="L53" s="229"/>
      <c r="M53" s="229">
        <v>6100</v>
      </c>
    </row>
    <row r="54" spans="1:13">
      <c r="F54" s="941" t="s">
        <v>1042</v>
      </c>
      <c r="G54" s="227">
        <v>0</v>
      </c>
      <c r="H54" s="944">
        <f t="shared" ref="H54:M54" si="0">SUM(H7:H53)</f>
        <v>0</v>
      </c>
      <c r="I54" s="227">
        <f>SUM(I7:I53)</f>
        <v>2613485.67</v>
      </c>
      <c r="J54" s="227">
        <f t="shared" si="0"/>
        <v>0</v>
      </c>
      <c r="K54" s="227">
        <f t="shared" si="0"/>
        <v>0</v>
      </c>
      <c r="L54" s="227">
        <f t="shared" si="0"/>
        <v>0</v>
      </c>
      <c r="M54" s="227">
        <f t="shared" si="0"/>
        <v>8214.33</v>
      </c>
    </row>
    <row r="57" spans="1:13">
      <c r="G57" s="899">
        <f>G54+I54</f>
        <v>2613485.67</v>
      </c>
    </row>
    <row r="59" spans="1:13">
      <c r="G59" s="899">
        <f>G57-I47-I51-I52</f>
        <v>2257485.67</v>
      </c>
    </row>
  </sheetData>
  <pageMargins left="0.23622047244094491" right="0.23622047244094491" top="0.23622047244094491" bottom="0.23622047244094491" header="0.11811023622047245" footer="0.11811023622047245"/>
  <pageSetup scale="8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G14" sqref="G14"/>
    </sheetView>
  </sheetViews>
  <sheetFormatPr defaultRowHeight="14.25"/>
  <cols>
    <col min="2" max="2" width="9.5" customWidth="1"/>
    <col min="3" max="3" width="7.875" customWidth="1"/>
    <col min="4" max="4" width="7.25" customWidth="1"/>
    <col min="6" max="6" width="16.875" customWidth="1"/>
  </cols>
  <sheetData>
    <row r="1" spans="1:13" ht="21">
      <c r="A1" s="195" t="s">
        <v>615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5.75">
      <c r="A2" s="197" t="s">
        <v>548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8" t="s">
        <v>549</v>
      </c>
      <c r="M2" s="197"/>
    </row>
    <row r="3" spans="1:13" ht="15.75">
      <c r="A3" s="1100" t="s">
        <v>2</v>
      </c>
      <c r="B3" s="1100" t="s">
        <v>3</v>
      </c>
      <c r="C3" s="1100" t="s">
        <v>4</v>
      </c>
      <c r="D3" s="1100" t="s">
        <v>5</v>
      </c>
      <c r="E3" s="199"/>
      <c r="F3" s="1102" t="s">
        <v>7</v>
      </c>
      <c r="G3" s="1105" t="s">
        <v>550</v>
      </c>
      <c r="H3" s="1106"/>
      <c r="I3" s="1106"/>
      <c r="J3" s="1106"/>
      <c r="K3" s="1105"/>
      <c r="L3" s="1105"/>
      <c r="M3" s="200" t="s">
        <v>9</v>
      </c>
    </row>
    <row r="4" spans="1:13" ht="15.75">
      <c r="A4" s="1101"/>
      <c r="B4" s="1101"/>
      <c r="C4" s="1101"/>
      <c r="D4" s="1101"/>
      <c r="E4" s="201" t="s">
        <v>161</v>
      </c>
      <c r="F4" s="1103"/>
      <c r="G4" s="202" t="s">
        <v>162</v>
      </c>
      <c r="H4" s="1107" t="s">
        <v>11</v>
      </c>
      <c r="I4" s="1105"/>
      <c r="J4" s="1108"/>
      <c r="K4" s="203" t="s">
        <v>100</v>
      </c>
      <c r="L4" s="204" t="s">
        <v>101</v>
      </c>
      <c r="M4" s="205"/>
    </row>
    <row r="5" spans="1:13" ht="15.75">
      <c r="A5" s="1101"/>
      <c r="B5" s="1101"/>
      <c r="C5" s="1101"/>
      <c r="D5" s="1101"/>
      <c r="E5" s="201" t="s">
        <v>163</v>
      </c>
      <c r="F5" s="1103"/>
      <c r="G5" s="206" t="s">
        <v>164</v>
      </c>
      <c r="H5" s="203" t="s">
        <v>165</v>
      </c>
      <c r="I5" s="204" t="s">
        <v>165</v>
      </c>
      <c r="J5" s="203" t="s">
        <v>166</v>
      </c>
      <c r="K5" s="201" t="s">
        <v>167</v>
      </c>
      <c r="L5" s="207" t="s">
        <v>167</v>
      </c>
      <c r="M5" s="201" t="s">
        <v>14</v>
      </c>
    </row>
    <row r="6" spans="1:13" ht="15.75">
      <c r="A6" s="1101"/>
      <c r="B6" s="1101"/>
      <c r="C6" s="1101"/>
      <c r="D6" s="1101"/>
      <c r="E6" s="208"/>
      <c r="F6" s="1104"/>
      <c r="G6" s="209"/>
      <c r="H6" s="210" t="s">
        <v>551</v>
      </c>
      <c r="I6" s="211" t="s">
        <v>109</v>
      </c>
      <c r="J6" s="210" t="s">
        <v>100</v>
      </c>
      <c r="K6" s="208"/>
      <c r="L6" s="212"/>
      <c r="M6" s="210"/>
    </row>
    <row r="7" spans="1:13" ht="31.5">
      <c r="A7" s="226" t="s">
        <v>552</v>
      </c>
      <c r="B7" s="215"/>
      <c r="C7" s="215"/>
      <c r="D7" s="215" t="s">
        <v>20</v>
      </c>
      <c r="E7" s="215">
        <v>2560</v>
      </c>
      <c r="F7" s="216" t="s">
        <v>616</v>
      </c>
      <c r="G7" s="214"/>
      <c r="H7" s="233">
        <v>46000</v>
      </c>
      <c r="I7" s="214"/>
      <c r="J7" s="214"/>
      <c r="K7" s="214"/>
      <c r="L7" s="214"/>
      <c r="M7" s="214"/>
    </row>
    <row r="8" spans="1:13" ht="15.7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</row>
    <row r="9" spans="1:13" ht="15.7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</row>
    <row r="10" spans="1:13" ht="15.75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</row>
  </sheetData>
  <mergeCells count="7">
    <mergeCell ref="G3:L3"/>
    <mergeCell ref="H4:J4"/>
    <mergeCell ref="A3:A6"/>
    <mergeCell ref="B3:B6"/>
    <mergeCell ref="C3:C6"/>
    <mergeCell ref="D3:D6"/>
    <mergeCell ref="F3:F6"/>
  </mergeCells>
  <pageMargins left="0.48" right="0.16" top="0.74803149606299213" bottom="0.74803149606299213" header="0.31496062992125984" footer="0.31496062992125984"/>
  <pageSetup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A1:X27"/>
  <sheetViews>
    <sheetView topLeftCell="A19" zoomScale="80" zoomScaleNormal="80" workbookViewId="0">
      <selection activeCell="P5" sqref="P5:P27"/>
    </sheetView>
  </sheetViews>
  <sheetFormatPr defaultRowHeight="18.75"/>
  <cols>
    <col min="1" max="1" width="8.25" style="256" bestFit="1" customWidth="1"/>
    <col min="2" max="3" width="9" style="256"/>
    <col min="4" max="4" width="8.25" style="256" bestFit="1" customWidth="1"/>
    <col min="5" max="6" width="9" style="256"/>
    <col min="7" max="7" width="9" style="313"/>
    <col min="8" max="8" width="9" style="256"/>
    <col min="9" max="9" width="16.25" style="256" customWidth="1"/>
    <col min="10" max="10" width="6" style="256" customWidth="1"/>
    <col min="11" max="15" width="8.75" style="256" bestFit="1" customWidth="1"/>
    <col min="16" max="16" width="11.125" style="256" customWidth="1"/>
    <col min="17" max="17" width="9" style="256"/>
    <col min="18" max="19" width="0" style="256" hidden="1" customWidth="1"/>
    <col min="20" max="20" width="8.25" style="256" bestFit="1" customWidth="1"/>
    <col min="21" max="22" width="0" style="256" hidden="1" customWidth="1"/>
    <col min="23" max="23" width="8.875" style="256" bestFit="1" customWidth="1"/>
    <col min="24" max="24" width="13.25" style="256" customWidth="1"/>
    <col min="25" max="256" width="9" style="256"/>
    <col min="257" max="257" width="8.25" style="256" bestFit="1" customWidth="1"/>
    <col min="258" max="259" width="9" style="256"/>
    <col min="260" max="260" width="8.25" style="256" bestFit="1" customWidth="1"/>
    <col min="261" max="264" width="9" style="256"/>
    <col min="265" max="265" width="16.25" style="256" customWidth="1"/>
    <col min="266" max="266" width="6" style="256" customWidth="1"/>
    <col min="267" max="271" width="8.75" style="256" bestFit="1" customWidth="1"/>
    <col min="272" max="272" width="11.125" style="256" customWidth="1"/>
    <col min="273" max="273" width="9" style="256"/>
    <col min="274" max="275" width="0" style="256" hidden="1" customWidth="1"/>
    <col min="276" max="276" width="8.25" style="256" bestFit="1" customWidth="1"/>
    <col min="277" max="278" width="0" style="256" hidden="1" customWidth="1"/>
    <col min="279" max="279" width="8.875" style="256" bestFit="1" customWidth="1"/>
    <col min="280" max="280" width="13.25" style="256" customWidth="1"/>
    <col min="281" max="512" width="9" style="256"/>
    <col min="513" max="513" width="8.25" style="256" bestFit="1" customWidth="1"/>
    <col min="514" max="515" width="9" style="256"/>
    <col min="516" max="516" width="8.25" style="256" bestFit="1" customWidth="1"/>
    <col min="517" max="520" width="9" style="256"/>
    <col min="521" max="521" width="16.25" style="256" customWidth="1"/>
    <col min="522" max="522" width="6" style="256" customWidth="1"/>
    <col min="523" max="527" width="8.75" style="256" bestFit="1" customWidth="1"/>
    <col min="528" max="528" width="11.125" style="256" customWidth="1"/>
    <col min="529" max="529" width="9" style="256"/>
    <col min="530" max="531" width="0" style="256" hidden="1" customWidth="1"/>
    <col min="532" max="532" width="8.25" style="256" bestFit="1" customWidth="1"/>
    <col min="533" max="534" width="0" style="256" hidden="1" customWidth="1"/>
    <col min="535" max="535" width="8.875" style="256" bestFit="1" customWidth="1"/>
    <col min="536" max="536" width="13.25" style="256" customWidth="1"/>
    <col min="537" max="768" width="9" style="256"/>
    <col min="769" max="769" width="8.25" style="256" bestFit="1" customWidth="1"/>
    <col min="770" max="771" width="9" style="256"/>
    <col min="772" max="772" width="8.25" style="256" bestFit="1" customWidth="1"/>
    <col min="773" max="776" width="9" style="256"/>
    <col min="777" max="777" width="16.25" style="256" customWidth="1"/>
    <col min="778" max="778" width="6" style="256" customWidth="1"/>
    <col min="779" max="783" width="8.75" style="256" bestFit="1" customWidth="1"/>
    <col min="784" max="784" width="11.125" style="256" customWidth="1"/>
    <col min="785" max="785" width="9" style="256"/>
    <col min="786" max="787" width="0" style="256" hidden="1" customWidth="1"/>
    <col min="788" max="788" width="8.25" style="256" bestFit="1" customWidth="1"/>
    <col min="789" max="790" width="0" style="256" hidden="1" customWidth="1"/>
    <col min="791" max="791" width="8.875" style="256" bestFit="1" customWidth="1"/>
    <col min="792" max="792" width="13.25" style="256" customWidth="1"/>
    <col min="793" max="1024" width="9" style="256"/>
    <col min="1025" max="1025" width="8.25" style="256" bestFit="1" customWidth="1"/>
    <col min="1026" max="1027" width="9" style="256"/>
    <col min="1028" max="1028" width="8.25" style="256" bestFit="1" customWidth="1"/>
    <col min="1029" max="1032" width="9" style="256"/>
    <col min="1033" max="1033" width="16.25" style="256" customWidth="1"/>
    <col min="1034" max="1034" width="6" style="256" customWidth="1"/>
    <col min="1035" max="1039" width="8.75" style="256" bestFit="1" customWidth="1"/>
    <col min="1040" max="1040" width="11.125" style="256" customWidth="1"/>
    <col min="1041" max="1041" width="9" style="256"/>
    <col min="1042" max="1043" width="0" style="256" hidden="1" customWidth="1"/>
    <col min="1044" max="1044" width="8.25" style="256" bestFit="1" customWidth="1"/>
    <col min="1045" max="1046" width="0" style="256" hidden="1" customWidth="1"/>
    <col min="1047" max="1047" width="8.875" style="256" bestFit="1" customWidth="1"/>
    <col min="1048" max="1048" width="13.25" style="256" customWidth="1"/>
    <col min="1049" max="1280" width="9" style="256"/>
    <col min="1281" max="1281" width="8.25" style="256" bestFit="1" customWidth="1"/>
    <col min="1282" max="1283" width="9" style="256"/>
    <col min="1284" max="1284" width="8.25" style="256" bestFit="1" customWidth="1"/>
    <col min="1285" max="1288" width="9" style="256"/>
    <col min="1289" max="1289" width="16.25" style="256" customWidth="1"/>
    <col min="1290" max="1290" width="6" style="256" customWidth="1"/>
    <col min="1291" max="1295" width="8.75" style="256" bestFit="1" customWidth="1"/>
    <col min="1296" max="1296" width="11.125" style="256" customWidth="1"/>
    <col min="1297" max="1297" width="9" style="256"/>
    <col min="1298" max="1299" width="0" style="256" hidden="1" customWidth="1"/>
    <col min="1300" max="1300" width="8.25" style="256" bestFit="1" customWidth="1"/>
    <col min="1301" max="1302" width="0" style="256" hidden="1" customWidth="1"/>
    <col min="1303" max="1303" width="8.875" style="256" bestFit="1" customWidth="1"/>
    <col min="1304" max="1304" width="13.25" style="256" customWidth="1"/>
    <col min="1305" max="1536" width="9" style="256"/>
    <col min="1537" max="1537" width="8.25" style="256" bestFit="1" customWidth="1"/>
    <col min="1538" max="1539" width="9" style="256"/>
    <col min="1540" max="1540" width="8.25" style="256" bestFit="1" customWidth="1"/>
    <col min="1541" max="1544" width="9" style="256"/>
    <col min="1545" max="1545" width="16.25" style="256" customWidth="1"/>
    <col min="1546" max="1546" width="6" style="256" customWidth="1"/>
    <col min="1547" max="1551" width="8.75" style="256" bestFit="1" customWidth="1"/>
    <col min="1552" max="1552" width="11.125" style="256" customWidth="1"/>
    <col min="1553" max="1553" width="9" style="256"/>
    <col min="1554" max="1555" width="0" style="256" hidden="1" customWidth="1"/>
    <col min="1556" max="1556" width="8.25" style="256" bestFit="1" customWidth="1"/>
    <col min="1557" max="1558" width="0" style="256" hidden="1" customWidth="1"/>
    <col min="1559" max="1559" width="8.875" style="256" bestFit="1" customWidth="1"/>
    <col min="1560" max="1560" width="13.25" style="256" customWidth="1"/>
    <col min="1561" max="1792" width="9" style="256"/>
    <col min="1793" max="1793" width="8.25" style="256" bestFit="1" customWidth="1"/>
    <col min="1794" max="1795" width="9" style="256"/>
    <col min="1796" max="1796" width="8.25" style="256" bestFit="1" customWidth="1"/>
    <col min="1797" max="1800" width="9" style="256"/>
    <col min="1801" max="1801" width="16.25" style="256" customWidth="1"/>
    <col min="1802" max="1802" width="6" style="256" customWidth="1"/>
    <col min="1803" max="1807" width="8.75" style="256" bestFit="1" customWidth="1"/>
    <col min="1808" max="1808" width="11.125" style="256" customWidth="1"/>
    <col min="1809" max="1809" width="9" style="256"/>
    <col min="1810" max="1811" width="0" style="256" hidden="1" customWidth="1"/>
    <col min="1812" max="1812" width="8.25" style="256" bestFit="1" customWidth="1"/>
    <col min="1813" max="1814" width="0" style="256" hidden="1" customWidth="1"/>
    <col min="1815" max="1815" width="8.875" style="256" bestFit="1" customWidth="1"/>
    <col min="1816" max="1816" width="13.25" style="256" customWidth="1"/>
    <col min="1817" max="2048" width="9" style="256"/>
    <col min="2049" max="2049" width="8.25" style="256" bestFit="1" customWidth="1"/>
    <col min="2050" max="2051" width="9" style="256"/>
    <col min="2052" max="2052" width="8.25" style="256" bestFit="1" customWidth="1"/>
    <col min="2053" max="2056" width="9" style="256"/>
    <col min="2057" max="2057" width="16.25" style="256" customWidth="1"/>
    <col min="2058" max="2058" width="6" style="256" customWidth="1"/>
    <col min="2059" max="2063" width="8.75" style="256" bestFit="1" customWidth="1"/>
    <col min="2064" max="2064" width="11.125" style="256" customWidth="1"/>
    <col min="2065" max="2065" width="9" style="256"/>
    <col min="2066" max="2067" width="0" style="256" hidden="1" customWidth="1"/>
    <col min="2068" max="2068" width="8.25" style="256" bestFit="1" customWidth="1"/>
    <col min="2069" max="2070" width="0" style="256" hidden="1" customWidth="1"/>
    <col min="2071" max="2071" width="8.875" style="256" bestFit="1" customWidth="1"/>
    <col min="2072" max="2072" width="13.25" style="256" customWidth="1"/>
    <col min="2073" max="2304" width="9" style="256"/>
    <col min="2305" max="2305" width="8.25" style="256" bestFit="1" customWidth="1"/>
    <col min="2306" max="2307" width="9" style="256"/>
    <col min="2308" max="2308" width="8.25" style="256" bestFit="1" customWidth="1"/>
    <col min="2309" max="2312" width="9" style="256"/>
    <col min="2313" max="2313" width="16.25" style="256" customWidth="1"/>
    <col min="2314" max="2314" width="6" style="256" customWidth="1"/>
    <col min="2315" max="2319" width="8.75" style="256" bestFit="1" customWidth="1"/>
    <col min="2320" max="2320" width="11.125" style="256" customWidth="1"/>
    <col min="2321" max="2321" width="9" style="256"/>
    <col min="2322" max="2323" width="0" style="256" hidden="1" customWidth="1"/>
    <col min="2324" max="2324" width="8.25" style="256" bestFit="1" customWidth="1"/>
    <col min="2325" max="2326" width="0" style="256" hidden="1" customWidth="1"/>
    <col min="2327" max="2327" width="8.875" style="256" bestFit="1" customWidth="1"/>
    <col min="2328" max="2328" width="13.25" style="256" customWidth="1"/>
    <col min="2329" max="2560" width="9" style="256"/>
    <col min="2561" max="2561" width="8.25" style="256" bestFit="1" customWidth="1"/>
    <col min="2562" max="2563" width="9" style="256"/>
    <col min="2564" max="2564" width="8.25" style="256" bestFit="1" customWidth="1"/>
    <col min="2565" max="2568" width="9" style="256"/>
    <col min="2569" max="2569" width="16.25" style="256" customWidth="1"/>
    <col min="2570" max="2570" width="6" style="256" customWidth="1"/>
    <col min="2571" max="2575" width="8.75" style="256" bestFit="1" customWidth="1"/>
    <col min="2576" max="2576" width="11.125" style="256" customWidth="1"/>
    <col min="2577" max="2577" width="9" style="256"/>
    <col min="2578" max="2579" width="0" style="256" hidden="1" customWidth="1"/>
    <col min="2580" max="2580" width="8.25" style="256" bestFit="1" customWidth="1"/>
    <col min="2581" max="2582" width="0" style="256" hidden="1" customWidth="1"/>
    <col min="2583" max="2583" width="8.875" style="256" bestFit="1" customWidth="1"/>
    <col min="2584" max="2584" width="13.25" style="256" customWidth="1"/>
    <col min="2585" max="2816" width="9" style="256"/>
    <col min="2817" max="2817" width="8.25" style="256" bestFit="1" customWidth="1"/>
    <col min="2818" max="2819" width="9" style="256"/>
    <col min="2820" max="2820" width="8.25" style="256" bestFit="1" customWidth="1"/>
    <col min="2821" max="2824" width="9" style="256"/>
    <col min="2825" max="2825" width="16.25" style="256" customWidth="1"/>
    <col min="2826" max="2826" width="6" style="256" customWidth="1"/>
    <col min="2827" max="2831" width="8.75" style="256" bestFit="1" customWidth="1"/>
    <col min="2832" max="2832" width="11.125" style="256" customWidth="1"/>
    <col min="2833" max="2833" width="9" style="256"/>
    <col min="2834" max="2835" width="0" style="256" hidden="1" customWidth="1"/>
    <col min="2836" max="2836" width="8.25" style="256" bestFit="1" customWidth="1"/>
    <col min="2837" max="2838" width="0" style="256" hidden="1" customWidth="1"/>
    <col min="2839" max="2839" width="8.875" style="256" bestFit="1" customWidth="1"/>
    <col min="2840" max="2840" width="13.25" style="256" customWidth="1"/>
    <col min="2841" max="3072" width="9" style="256"/>
    <col min="3073" max="3073" width="8.25" style="256" bestFit="1" customWidth="1"/>
    <col min="3074" max="3075" width="9" style="256"/>
    <col min="3076" max="3076" width="8.25" style="256" bestFit="1" customWidth="1"/>
    <col min="3077" max="3080" width="9" style="256"/>
    <col min="3081" max="3081" width="16.25" style="256" customWidth="1"/>
    <col min="3082" max="3082" width="6" style="256" customWidth="1"/>
    <col min="3083" max="3087" width="8.75" style="256" bestFit="1" customWidth="1"/>
    <col min="3088" max="3088" width="11.125" style="256" customWidth="1"/>
    <col min="3089" max="3089" width="9" style="256"/>
    <col min="3090" max="3091" width="0" style="256" hidden="1" customWidth="1"/>
    <col min="3092" max="3092" width="8.25" style="256" bestFit="1" customWidth="1"/>
    <col min="3093" max="3094" width="0" style="256" hidden="1" customWidth="1"/>
    <col min="3095" max="3095" width="8.875" style="256" bestFit="1" customWidth="1"/>
    <col min="3096" max="3096" width="13.25" style="256" customWidth="1"/>
    <col min="3097" max="3328" width="9" style="256"/>
    <col min="3329" max="3329" width="8.25" style="256" bestFit="1" customWidth="1"/>
    <col min="3330" max="3331" width="9" style="256"/>
    <col min="3332" max="3332" width="8.25" style="256" bestFit="1" customWidth="1"/>
    <col min="3333" max="3336" width="9" style="256"/>
    <col min="3337" max="3337" width="16.25" style="256" customWidth="1"/>
    <col min="3338" max="3338" width="6" style="256" customWidth="1"/>
    <col min="3339" max="3343" width="8.75" style="256" bestFit="1" customWidth="1"/>
    <col min="3344" max="3344" width="11.125" style="256" customWidth="1"/>
    <col min="3345" max="3345" width="9" style="256"/>
    <col min="3346" max="3347" width="0" style="256" hidden="1" customWidth="1"/>
    <col min="3348" max="3348" width="8.25" style="256" bestFit="1" customWidth="1"/>
    <col min="3349" max="3350" width="0" style="256" hidden="1" customWidth="1"/>
    <col min="3351" max="3351" width="8.875" style="256" bestFit="1" customWidth="1"/>
    <col min="3352" max="3352" width="13.25" style="256" customWidth="1"/>
    <col min="3353" max="3584" width="9" style="256"/>
    <col min="3585" max="3585" width="8.25" style="256" bestFit="1" customWidth="1"/>
    <col min="3586" max="3587" width="9" style="256"/>
    <col min="3588" max="3588" width="8.25" style="256" bestFit="1" customWidth="1"/>
    <col min="3589" max="3592" width="9" style="256"/>
    <col min="3593" max="3593" width="16.25" style="256" customWidth="1"/>
    <col min="3594" max="3594" width="6" style="256" customWidth="1"/>
    <col min="3595" max="3599" width="8.75" style="256" bestFit="1" customWidth="1"/>
    <col min="3600" max="3600" width="11.125" style="256" customWidth="1"/>
    <col min="3601" max="3601" width="9" style="256"/>
    <col min="3602" max="3603" width="0" style="256" hidden="1" customWidth="1"/>
    <col min="3604" max="3604" width="8.25" style="256" bestFit="1" customWidth="1"/>
    <col min="3605" max="3606" width="0" style="256" hidden="1" customWidth="1"/>
    <col min="3607" max="3607" width="8.875" style="256" bestFit="1" customWidth="1"/>
    <col min="3608" max="3608" width="13.25" style="256" customWidth="1"/>
    <col min="3609" max="3840" width="9" style="256"/>
    <col min="3841" max="3841" width="8.25" style="256" bestFit="1" customWidth="1"/>
    <col min="3842" max="3843" width="9" style="256"/>
    <col min="3844" max="3844" width="8.25" style="256" bestFit="1" customWidth="1"/>
    <col min="3845" max="3848" width="9" style="256"/>
    <col min="3849" max="3849" width="16.25" style="256" customWidth="1"/>
    <col min="3850" max="3850" width="6" style="256" customWidth="1"/>
    <col min="3851" max="3855" width="8.75" style="256" bestFit="1" customWidth="1"/>
    <col min="3856" max="3856" width="11.125" style="256" customWidth="1"/>
    <col min="3857" max="3857" width="9" style="256"/>
    <col min="3858" max="3859" width="0" style="256" hidden="1" customWidth="1"/>
    <col min="3860" max="3860" width="8.25" style="256" bestFit="1" customWidth="1"/>
    <col min="3861" max="3862" width="0" style="256" hidden="1" customWidth="1"/>
    <col min="3863" max="3863" width="8.875" style="256" bestFit="1" customWidth="1"/>
    <col min="3864" max="3864" width="13.25" style="256" customWidth="1"/>
    <col min="3865" max="4096" width="9" style="256"/>
    <col min="4097" max="4097" width="8.25" style="256" bestFit="1" customWidth="1"/>
    <col min="4098" max="4099" width="9" style="256"/>
    <col min="4100" max="4100" width="8.25" style="256" bestFit="1" customWidth="1"/>
    <col min="4101" max="4104" width="9" style="256"/>
    <col min="4105" max="4105" width="16.25" style="256" customWidth="1"/>
    <col min="4106" max="4106" width="6" style="256" customWidth="1"/>
    <col min="4107" max="4111" width="8.75" style="256" bestFit="1" customWidth="1"/>
    <col min="4112" max="4112" width="11.125" style="256" customWidth="1"/>
    <col min="4113" max="4113" width="9" style="256"/>
    <col min="4114" max="4115" width="0" style="256" hidden="1" customWidth="1"/>
    <col min="4116" max="4116" width="8.25" style="256" bestFit="1" customWidth="1"/>
    <col min="4117" max="4118" width="0" style="256" hidden="1" customWidth="1"/>
    <col min="4119" max="4119" width="8.875" style="256" bestFit="1" customWidth="1"/>
    <col min="4120" max="4120" width="13.25" style="256" customWidth="1"/>
    <col min="4121" max="4352" width="9" style="256"/>
    <col min="4353" max="4353" width="8.25" style="256" bestFit="1" customWidth="1"/>
    <col min="4354" max="4355" width="9" style="256"/>
    <col min="4356" max="4356" width="8.25" style="256" bestFit="1" customWidth="1"/>
    <col min="4357" max="4360" width="9" style="256"/>
    <col min="4361" max="4361" width="16.25" style="256" customWidth="1"/>
    <col min="4362" max="4362" width="6" style="256" customWidth="1"/>
    <col min="4363" max="4367" width="8.75" style="256" bestFit="1" customWidth="1"/>
    <col min="4368" max="4368" width="11.125" style="256" customWidth="1"/>
    <col min="4369" max="4369" width="9" style="256"/>
    <col min="4370" max="4371" width="0" style="256" hidden="1" customWidth="1"/>
    <col min="4372" max="4372" width="8.25" style="256" bestFit="1" customWidth="1"/>
    <col min="4373" max="4374" width="0" style="256" hidden="1" customWidth="1"/>
    <col min="4375" max="4375" width="8.875" style="256" bestFit="1" customWidth="1"/>
    <col min="4376" max="4376" width="13.25" style="256" customWidth="1"/>
    <col min="4377" max="4608" width="9" style="256"/>
    <col min="4609" max="4609" width="8.25" style="256" bestFit="1" customWidth="1"/>
    <col min="4610" max="4611" width="9" style="256"/>
    <col min="4612" max="4612" width="8.25" style="256" bestFit="1" customWidth="1"/>
    <col min="4613" max="4616" width="9" style="256"/>
    <col min="4617" max="4617" width="16.25" style="256" customWidth="1"/>
    <col min="4618" max="4618" width="6" style="256" customWidth="1"/>
    <col min="4619" max="4623" width="8.75" style="256" bestFit="1" customWidth="1"/>
    <col min="4624" max="4624" width="11.125" style="256" customWidth="1"/>
    <col min="4625" max="4625" width="9" style="256"/>
    <col min="4626" max="4627" width="0" style="256" hidden="1" customWidth="1"/>
    <col min="4628" max="4628" width="8.25" style="256" bestFit="1" customWidth="1"/>
    <col min="4629" max="4630" width="0" style="256" hidden="1" customWidth="1"/>
    <col min="4631" max="4631" width="8.875" style="256" bestFit="1" customWidth="1"/>
    <col min="4632" max="4632" width="13.25" style="256" customWidth="1"/>
    <col min="4633" max="4864" width="9" style="256"/>
    <col min="4865" max="4865" width="8.25" style="256" bestFit="1" customWidth="1"/>
    <col min="4866" max="4867" width="9" style="256"/>
    <col min="4868" max="4868" width="8.25" style="256" bestFit="1" customWidth="1"/>
    <col min="4869" max="4872" width="9" style="256"/>
    <col min="4873" max="4873" width="16.25" style="256" customWidth="1"/>
    <col min="4874" max="4874" width="6" style="256" customWidth="1"/>
    <col min="4875" max="4879" width="8.75" style="256" bestFit="1" customWidth="1"/>
    <col min="4880" max="4880" width="11.125" style="256" customWidth="1"/>
    <col min="4881" max="4881" width="9" style="256"/>
    <col min="4882" max="4883" width="0" style="256" hidden="1" customWidth="1"/>
    <col min="4884" max="4884" width="8.25" style="256" bestFit="1" customWidth="1"/>
    <col min="4885" max="4886" width="0" style="256" hidden="1" customWidth="1"/>
    <col min="4887" max="4887" width="8.875" style="256" bestFit="1" customWidth="1"/>
    <col min="4888" max="4888" width="13.25" style="256" customWidth="1"/>
    <col min="4889" max="5120" width="9" style="256"/>
    <col min="5121" max="5121" width="8.25" style="256" bestFit="1" customWidth="1"/>
    <col min="5122" max="5123" width="9" style="256"/>
    <col min="5124" max="5124" width="8.25" style="256" bestFit="1" customWidth="1"/>
    <col min="5125" max="5128" width="9" style="256"/>
    <col min="5129" max="5129" width="16.25" style="256" customWidth="1"/>
    <col min="5130" max="5130" width="6" style="256" customWidth="1"/>
    <col min="5131" max="5135" width="8.75" style="256" bestFit="1" customWidth="1"/>
    <col min="5136" max="5136" width="11.125" style="256" customWidth="1"/>
    <col min="5137" max="5137" width="9" style="256"/>
    <col min="5138" max="5139" width="0" style="256" hidden="1" customWidth="1"/>
    <col min="5140" max="5140" width="8.25" style="256" bestFit="1" customWidth="1"/>
    <col min="5141" max="5142" width="0" style="256" hidden="1" customWidth="1"/>
    <col min="5143" max="5143" width="8.875" style="256" bestFit="1" customWidth="1"/>
    <col min="5144" max="5144" width="13.25" style="256" customWidth="1"/>
    <col min="5145" max="5376" width="9" style="256"/>
    <col min="5377" max="5377" width="8.25" style="256" bestFit="1" customWidth="1"/>
    <col min="5378" max="5379" width="9" style="256"/>
    <col min="5380" max="5380" width="8.25" style="256" bestFit="1" customWidth="1"/>
    <col min="5381" max="5384" width="9" style="256"/>
    <col min="5385" max="5385" width="16.25" style="256" customWidth="1"/>
    <col min="5386" max="5386" width="6" style="256" customWidth="1"/>
    <col min="5387" max="5391" width="8.75" style="256" bestFit="1" customWidth="1"/>
    <col min="5392" max="5392" width="11.125" style="256" customWidth="1"/>
    <col min="5393" max="5393" width="9" style="256"/>
    <col min="5394" max="5395" width="0" style="256" hidden="1" customWidth="1"/>
    <col min="5396" max="5396" width="8.25" style="256" bestFit="1" customWidth="1"/>
    <col min="5397" max="5398" width="0" style="256" hidden="1" customWidth="1"/>
    <col min="5399" max="5399" width="8.875" style="256" bestFit="1" customWidth="1"/>
    <col min="5400" max="5400" width="13.25" style="256" customWidth="1"/>
    <col min="5401" max="5632" width="9" style="256"/>
    <col min="5633" max="5633" width="8.25" style="256" bestFit="1" customWidth="1"/>
    <col min="5634" max="5635" width="9" style="256"/>
    <col min="5636" max="5636" width="8.25" style="256" bestFit="1" customWidth="1"/>
    <col min="5637" max="5640" width="9" style="256"/>
    <col min="5641" max="5641" width="16.25" style="256" customWidth="1"/>
    <col min="5642" max="5642" width="6" style="256" customWidth="1"/>
    <col min="5643" max="5647" width="8.75" style="256" bestFit="1" customWidth="1"/>
    <col min="5648" max="5648" width="11.125" style="256" customWidth="1"/>
    <col min="5649" max="5649" width="9" style="256"/>
    <col min="5650" max="5651" width="0" style="256" hidden="1" customWidth="1"/>
    <col min="5652" max="5652" width="8.25" style="256" bestFit="1" customWidth="1"/>
    <col min="5653" max="5654" width="0" style="256" hidden="1" customWidth="1"/>
    <col min="5655" max="5655" width="8.875" style="256" bestFit="1" customWidth="1"/>
    <col min="5656" max="5656" width="13.25" style="256" customWidth="1"/>
    <col min="5657" max="5888" width="9" style="256"/>
    <col min="5889" max="5889" width="8.25" style="256" bestFit="1" customWidth="1"/>
    <col min="5890" max="5891" width="9" style="256"/>
    <col min="5892" max="5892" width="8.25" style="256" bestFit="1" customWidth="1"/>
    <col min="5893" max="5896" width="9" style="256"/>
    <col min="5897" max="5897" width="16.25" style="256" customWidth="1"/>
    <col min="5898" max="5898" width="6" style="256" customWidth="1"/>
    <col min="5899" max="5903" width="8.75" style="256" bestFit="1" customWidth="1"/>
    <col min="5904" max="5904" width="11.125" style="256" customWidth="1"/>
    <col min="5905" max="5905" width="9" style="256"/>
    <col min="5906" max="5907" width="0" style="256" hidden="1" customWidth="1"/>
    <col min="5908" max="5908" width="8.25" style="256" bestFit="1" customWidth="1"/>
    <col min="5909" max="5910" width="0" style="256" hidden="1" customWidth="1"/>
    <col min="5911" max="5911" width="8.875" style="256" bestFit="1" customWidth="1"/>
    <col min="5912" max="5912" width="13.25" style="256" customWidth="1"/>
    <col min="5913" max="6144" width="9" style="256"/>
    <col min="6145" max="6145" width="8.25" style="256" bestFit="1" customWidth="1"/>
    <col min="6146" max="6147" width="9" style="256"/>
    <col min="6148" max="6148" width="8.25" style="256" bestFit="1" customWidth="1"/>
    <col min="6149" max="6152" width="9" style="256"/>
    <col min="6153" max="6153" width="16.25" style="256" customWidth="1"/>
    <col min="6154" max="6154" width="6" style="256" customWidth="1"/>
    <col min="6155" max="6159" width="8.75" style="256" bestFit="1" customWidth="1"/>
    <col min="6160" max="6160" width="11.125" style="256" customWidth="1"/>
    <col min="6161" max="6161" width="9" style="256"/>
    <col min="6162" max="6163" width="0" style="256" hidden="1" customWidth="1"/>
    <col min="6164" max="6164" width="8.25" style="256" bestFit="1" customWidth="1"/>
    <col min="6165" max="6166" width="0" style="256" hidden="1" customWidth="1"/>
    <col min="6167" max="6167" width="8.875" style="256" bestFit="1" customWidth="1"/>
    <col min="6168" max="6168" width="13.25" style="256" customWidth="1"/>
    <col min="6169" max="6400" width="9" style="256"/>
    <col min="6401" max="6401" width="8.25" style="256" bestFit="1" customWidth="1"/>
    <col min="6402" max="6403" width="9" style="256"/>
    <col min="6404" max="6404" width="8.25" style="256" bestFit="1" customWidth="1"/>
    <col min="6405" max="6408" width="9" style="256"/>
    <col min="6409" max="6409" width="16.25" style="256" customWidth="1"/>
    <col min="6410" max="6410" width="6" style="256" customWidth="1"/>
    <col min="6411" max="6415" width="8.75" style="256" bestFit="1" customWidth="1"/>
    <col min="6416" max="6416" width="11.125" style="256" customWidth="1"/>
    <col min="6417" max="6417" width="9" style="256"/>
    <col min="6418" max="6419" width="0" style="256" hidden="1" customWidth="1"/>
    <col min="6420" max="6420" width="8.25" style="256" bestFit="1" customWidth="1"/>
    <col min="6421" max="6422" width="0" style="256" hidden="1" customWidth="1"/>
    <col min="6423" max="6423" width="8.875" style="256" bestFit="1" customWidth="1"/>
    <col min="6424" max="6424" width="13.25" style="256" customWidth="1"/>
    <col min="6425" max="6656" width="9" style="256"/>
    <col min="6657" max="6657" width="8.25" style="256" bestFit="1" customWidth="1"/>
    <col min="6658" max="6659" width="9" style="256"/>
    <col min="6660" max="6660" width="8.25" style="256" bestFit="1" customWidth="1"/>
    <col min="6661" max="6664" width="9" style="256"/>
    <col min="6665" max="6665" width="16.25" style="256" customWidth="1"/>
    <col min="6666" max="6666" width="6" style="256" customWidth="1"/>
    <col min="6667" max="6671" width="8.75" style="256" bestFit="1" customWidth="1"/>
    <col min="6672" max="6672" width="11.125" style="256" customWidth="1"/>
    <col min="6673" max="6673" width="9" style="256"/>
    <col min="6674" max="6675" width="0" style="256" hidden="1" customWidth="1"/>
    <col min="6676" max="6676" width="8.25" style="256" bestFit="1" customWidth="1"/>
    <col min="6677" max="6678" width="0" style="256" hidden="1" customWidth="1"/>
    <col min="6679" max="6679" width="8.875" style="256" bestFit="1" customWidth="1"/>
    <col min="6680" max="6680" width="13.25" style="256" customWidth="1"/>
    <col min="6681" max="6912" width="9" style="256"/>
    <col min="6913" max="6913" width="8.25" style="256" bestFit="1" customWidth="1"/>
    <col min="6914" max="6915" width="9" style="256"/>
    <col min="6916" max="6916" width="8.25" style="256" bestFit="1" customWidth="1"/>
    <col min="6917" max="6920" width="9" style="256"/>
    <col min="6921" max="6921" width="16.25" style="256" customWidth="1"/>
    <col min="6922" max="6922" width="6" style="256" customWidth="1"/>
    <col min="6923" max="6927" width="8.75" style="256" bestFit="1" customWidth="1"/>
    <col min="6928" max="6928" width="11.125" style="256" customWidth="1"/>
    <col min="6929" max="6929" width="9" style="256"/>
    <col min="6930" max="6931" width="0" style="256" hidden="1" customWidth="1"/>
    <col min="6932" max="6932" width="8.25" style="256" bestFit="1" customWidth="1"/>
    <col min="6933" max="6934" width="0" style="256" hidden="1" customWidth="1"/>
    <col min="6935" max="6935" width="8.875" style="256" bestFit="1" customWidth="1"/>
    <col min="6936" max="6936" width="13.25" style="256" customWidth="1"/>
    <col min="6937" max="7168" width="9" style="256"/>
    <col min="7169" max="7169" width="8.25" style="256" bestFit="1" customWidth="1"/>
    <col min="7170" max="7171" width="9" style="256"/>
    <col min="7172" max="7172" width="8.25" style="256" bestFit="1" customWidth="1"/>
    <col min="7173" max="7176" width="9" style="256"/>
    <col min="7177" max="7177" width="16.25" style="256" customWidth="1"/>
    <col min="7178" max="7178" width="6" style="256" customWidth="1"/>
    <col min="7179" max="7183" width="8.75" style="256" bestFit="1" customWidth="1"/>
    <col min="7184" max="7184" width="11.125" style="256" customWidth="1"/>
    <col min="7185" max="7185" width="9" style="256"/>
    <col min="7186" max="7187" width="0" style="256" hidden="1" customWidth="1"/>
    <col min="7188" max="7188" width="8.25" style="256" bestFit="1" customWidth="1"/>
    <col min="7189" max="7190" width="0" style="256" hidden="1" customWidth="1"/>
    <col min="7191" max="7191" width="8.875" style="256" bestFit="1" customWidth="1"/>
    <col min="7192" max="7192" width="13.25" style="256" customWidth="1"/>
    <col min="7193" max="7424" width="9" style="256"/>
    <col min="7425" max="7425" width="8.25" style="256" bestFit="1" customWidth="1"/>
    <col min="7426" max="7427" width="9" style="256"/>
    <col min="7428" max="7428" width="8.25" style="256" bestFit="1" customWidth="1"/>
    <col min="7429" max="7432" width="9" style="256"/>
    <col min="7433" max="7433" width="16.25" style="256" customWidth="1"/>
    <col min="7434" max="7434" width="6" style="256" customWidth="1"/>
    <col min="7435" max="7439" width="8.75" style="256" bestFit="1" customWidth="1"/>
    <col min="7440" max="7440" width="11.125" style="256" customWidth="1"/>
    <col min="7441" max="7441" width="9" style="256"/>
    <col min="7442" max="7443" width="0" style="256" hidden="1" customWidth="1"/>
    <col min="7444" max="7444" width="8.25" style="256" bestFit="1" customWidth="1"/>
    <col min="7445" max="7446" width="0" style="256" hidden="1" customWidth="1"/>
    <col min="7447" max="7447" width="8.875" style="256" bestFit="1" customWidth="1"/>
    <col min="7448" max="7448" width="13.25" style="256" customWidth="1"/>
    <col min="7449" max="7680" width="9" style="256"/>
    <col min="7681" max="7681" width="8.25" style="256" bestFit="1" customWidth="1"/>
    <col min="7682" max="7683" width="9" style="256"/>
    <col min="7684" max="7684" width="8.25" style="256" bestFit="1" customWidth="1"/>
    <col min="7685" max="7688" width="9" style="256"/>
    <col min="7689" max="7689" width="16.25" style="256" customWidth="1"/>
    <col min="7690" max="7690" width="6" style="256" customWidth="1"/>
    <col min="7691" max="7695" width="8.75" style="256" bestFit="1" customWidth="1"/>
    <col min="7696" max="7696" width="11.125" style="256" customWidth="1"/>
    <col min="7697" max="7697" width="9" style="256"/>
    <col min="7698" max="7699" width="0" style="256" hidden="1" customWidth="1"/>
    <col min="7700" max="7700" width="8.25" style="256" bestFit="1" customWidth="1"/>
    <col min="7701" max="7702" width="0" style="256" hidden="1" customWidth="1"/>
    <col min="7703" max="7703" width="8.875" style="256" bestFit="1" customWidth="1"/>
    <col min="7704" max="7704" width="13.25" style="256" customWidth="1"/>
    <col min="7705" max="7936" width="9" style="256"/>
    <col min="7937" max="7937" width="8.25" style="256" bestFit="1" customWidth="1"/>
    <col min="7938" max="7939" width="9" style="256"/>
    <col min="7940" max="7940" width="8.25" style="256" bestFit="1" customWidth="1"/>
    <col min="7941" max="7944" width="9" style="256"/>
    <col min="7945" max="7945" width="16.25" style="256" customWidth="1"/>
    <col min="7946" max="7946" width="6" style="256" customWidth="1"/>
    <col min="7947" max="7951" width="8.75" style="256" bestFit="1" customWidth="1"/>
    <col min="7952" max="7952" width="11.125" style="256" customWidth="1"/>
    <col min="7953" max="7953" width="9" style="256"/>
    <col min="7954" max="7955" width="0" style="256" hidden="1" customWidth="1"/>
    <col min="7956" max="7956" width="8.25" style="256" bestFit="1" customWidth="1"/>
    <col min="7957" max="7958" width="0" style="256" hidden="1" customWidth="1"/>
    <col min="7959" max="7959" width="8.875" style="256" bestFit="1" customWidth="1"/>
    <col min="7960" max="7960" width="13.25" style="256" customWidth="1"/>
    <col min="7961" max="8192" width="9" style="256"/>
    <col min="8193" max="8193" width="8.25" style="256" bestFit="1" customWidth="1"/>
    <col min="8194" max="8195" width="9" style="256"/>
    <col min="8196" max="8196" width="8.25" style="256" bestFit="1" customWidth="1"/>
    <col min="8197" max="8200" width="9" style="256"/>
    <col min="8201" max="8201" width="16.25" style="256" customWidth="1"/>
    <col min="8202" max="8202" width="6" style="256" customWidth="1"/>
    <col min="8203" max="8207" width="8.75" style="256" bestFit="1" customWidth="1"/>
    <col min="8208" max="8208" width="11.125" style="256" customWidth="1"/>
    <col min="8209" max="8209" width="9" style="256"/>
    <col min="8210" max="8211" width="0" style="256" hidden="1" customWidth="1"/>
    <col min="8212" max="8212" width="8.25" style="256" bestFit="1" customWidth="1"/>
    <col min="8213" max="8214" width="0" style="256" hidden="1" customWidth="1"/>
    <col min="8215" max="8215" width="8.875" style="256" bestFit="1" customWidth="1"/>
    <col min="8216" max="8216" width="13.25" style="256" customWidth="1"/>
    <col min="8217" max="8448" width="9" style="256"/>
    <col min="8449" max="8449" width="8.25" style="256" bestFit="1" customWidth="1"/>
    <col min="8450" max="8451" width="9" style="256"/>
    <col min="8452" max="8452" width="8.25" style="256" bestFit="1" customWidth="1"/>
    <col min="8453" max="8456" width="9" style="256"/>
    <col min="8457" max="8457" width="16.25" style="256" customWidth="1"/>
    <col min="8458" max="8458" width="6" style="256" customWidth="1"/>
    <col min="8459" max="8463" width="8.75" style="256" bestFit="1" customWidth="1"/>
    <col min="8464" max="8464" width="11.125" style="256" customWidth="1"/>
    <col min="8465" max="8465" width="9" style="256"/>
    <col min="8466" max="8467" width="0" style="256" hidden="1" customWidth="1"/>
    <col min="8468" max="8468" width="8.25" style="256" bestFit="1" customWidth="1"/>
    <col min="8469" max="8470" width="0" style="256" hidden="1" customWidth="1"/>
    <col min="8471" max="8471" width="8.875" style="256" bestFit="1" customWidth="1"/>
    <col min="8472" max="8472" width="13.25" style="256" customWidth="1"/>
    <col min="8473" max="8704" width="9" style="256"/>
    <col min="8705" max="8705" width="8.25" style="256" bestFit="1" customWidth="1"/>
    <col min="8706" max="8707" width="9" style="256"/>
    <col min="8708" max="8708" width="8.25" style="256" bestFit="1" customWidth="1"/>
    <col min="8709" max="8712" width="9" style="256"/>
    <col min="8713" max="8713" width="16.25" style="256" customWidth="1"/>
    <col min="8714" max="8714" width="6" style="256" customWidth="1"/>
    <col min="8715" max="8719" width="8.75" style="256" bestFit="1" customWidth="1"/>
    <col min="8720" max="8720" width="11.125" style="256" customWidth="1"/>
    <col min="8721" max="8721" width="9" style="256"/>
    <col min="8722" max="8723" width="0" style="256" hidden="1" customWidth="1"/>
    <col min="8724" max="8724" width="8.25" style="256" bestFit="1" customWidth="1"/>
    <col min="8725" max="8726" width="0" style="256" hidden="1" customWidth="1"/>
    <col min="8727" max="8727" width="8.875" style="256" bestFit="1" customWidth="1"/>
    <col min="8728" max="8728" width="13.25" style="256" customWidth="1"/>
    <col min="8729" max="8960" width="9" style="256"/>
    <col min="8961" max="8961" width="8.25" style="256" bestFit="1" customWidth="1"/>
    <col min="8962" max="8963" width="9" style="256"/>
    <col min="8964" max="8964" width="8.25" style="256" bestFit="1" customWidth="1"/>
    <col min="8965" max="8968" width="9" style="256"/>
    <col min="8969" max="8969" width="16.25" style="256" customWidth="1"/>
    <col min="8970" max="8970" width="6" style="256" customWidth="1"/>
    <col min="8971" max="8975" width="8.75" style="256" bestFit="1" customWidth="1"/>
    <col min="8976" max="8976" width="11.125" style="256" customWidth="1"/>
    <col min="8977" max="8977" width="9" style="256"/>
    <col min="8978" max="8979" width="0" style="256" hidden="1" customWidth="1"/>
    <col min="8980" max="8980" width="8.25" style="256" bestFit="1" customWidth="1"/>
    <col min="8981" max="8982" width="0" style="256" hidden="1" customWidth="1"/>
    <col min="8983" max="8983" width="8.875" style="256" bestFit="1" customWidth="1"/>
    <col min="8984" max="8984" width="13.25" style="256" customWidth="1"/>
    <col min="8985" max="9216" width="9" style="256"/>
    <col min="9217" max="9217" width="8.25" style="256" bestFit="1" customWidth="1"/>
    <col min="9218" max="9219" width="9" style="256"/>
    <col min="9220" max="9220" width="8.25" style="256" bestFit="1" customWidth="1"/>
    <col min="9221" max="9224" width="9" style="256"/>
    <col min="9225" max="9225" width="16.25" style="256" customWidth="1"/>
    <col min="9226" max="9226" width="6" style="256" customWidth="1"/>
    <col min="9227" max="9231" width="8.75" style="256" bestFit="1" customWidth="1"/>
    <col min="9232" max="9232" width="11.125" style="256" customWidth="1"/>
    <col min="9233" max="9233" width="9" style="256"/>
    <col min="9234" max="9235" width="0" style="256" hidden="1" customWidth="1"/>
    <col min="9236" max="9236" width="8.25" style="256" bestFit="1" customWidth="1"/>
    <col min="9237" max="9238" width="0" style="256" hidden="1" customWidth="1"/>
    <col min="9239" max="9239" width="8.875" style="256" bestFit="1" customWidth="1"/>
    <col min="9240" max="9240" width="13.25" style="256" customWidth="1"/>
    <col min="9241" max="9472" width="9" style="256"/>
    <col min="9473" max="9473" width="8.25" style="256" bestFit="1" customWidth="1"/>
    <col min="9474" max="9475" width="9" style="256"/>
    <col min="9476" max="9476" width="8.25" style="256" bestFit="1" customWidth="1"/>
    <col min="9477" max="9480" width="9" style="256"/>
    <col min="9481" max="9481" width="16.25" style="256" customWidth="1"/>
    <col min="9482" max="9482" width="6" style="256" customWidth="1"/>
    <col min="9483" max="9487" width="8.75" style="256" bestFit="1" customWidth="1"/>
    <col min="9488" max="9488" width="11.125" style="256" customWidth="1"/>
    <col min="9489" max="9489" width="9" style="256"/>
    <col min="9490" max="9491" width="0" style="256" hidden="1" customWidth="1"/>
    <col min="9492" max="9492" width="8.25" style="256" bestFit="1" customWidth="1"/>
    <col min="9493" max="9494" width="0" style="256" hidden="1" customWidth="1"/>
    <col min="9495" max="9495" width="8.875" style="256" bestFit="1" customWidth="1"/>
    <col min="9496" max="9496" width="13.25" style="256" customWidth="1"/>
    <col min="9497" max="9728" width="9" style="256"/>
    <col min="9729" max="9729" width="8.25" style="256" bestFit="1" customWidth="1"/>
    <col min="9730" max="9731" width="9" style="256"/>
    <col min="9732" max="9732" width="8.25" style="256" bestFit="1" customWidth="1"/>
    <col min="9733" max="9736" width="9" style="256"/>
    <col min="9737" max="9737" width="16.25" style="256" customWidth="1"/>
    <col min="9738" max="9738" width="6" style="256" customWidth="1"/>
    <col min="9739" max="9743" width="8.75" style="256" bestFit="1" customWidth="1"/>
    <col min="9744" max="9744" width="11.125" style="256" customWidth="1"/>
    <col min="9745" max="9745" width="9" style="256"/>
    <col min="9746" max="9747" width="0" style="256" hidden="1" customWidth="1"/>
    <col min="9748" max="9748" width="8.25" style="256" bestFit="1" customWidth="1"/>
    <col min="9749" max="9750" width="0" style="256" hidden="1" customWidth="1"/>
    <col min="9751" max="9751" width="8.875" style="256" bestFit="1" customWidth="1"/>
    <col min="9752" max="9752" width="13.25" style="256" customWidth="1"/>
    <col min="9753" max="9984" width="9" style="256"/>
    <col min="9985" max="9985" width="8.25" style="256" bestFit="1" customWidth="1"/>
    <col min="9986" max="9987" width="9" style="256"/>
    <col min="9988" max="9988" width="8.25" style="256" bestFit="1" customWidth="1"/>
    <col min="9989" max="9992" width="9" style="256"/>
    <col min="9993" max="9993" width="16.25" style="256" customWidth="1"/>
    <col min="9994" max="9994" width="6" style="256" customWidth="1"/>
    <col min="9995" max="9999" width="8.75" style="256" bestFit="1" customWidth="1"/>
    <col min="10000" max="10000" width="11.125" style="256" customWidth="1"/>
    <col min="10001" max="10001" width="9" style="256"/>
    <col min="10002" max="10003" width="0" style="256" hidden="1" customWidth="1"/>
    <col min="10004" max="10004" width="8.25" style="256" bestFit="1" customWidth="1"/>
    <col min="10005" max="10006" width="0" style="256" hidden="1" customWidth="1"/>
    <col min="10007" max="10007" width="8.875" style="256" bestFit="1" customWidth="1"/>
    <col min="10008" max="10008" width="13.25" style="256" customWidth="1"/>
    <col min="10009" max="10240" width="9" style="256"/>
    <col min="10241" max="10241" width="8.25" style="256" bestFit="1" customWidth="1"/>
    <col min="10242" max="10243" width="9" style="256"/>
    <col min="10244" max="10244" width="8.25" style="256" bestFit="1" customWidth="1"/>
    <col min="10245" max="10248" width="9" style="256"/>
    <col min="10249" max="10249" width="16.25" style="256" customWidth="1"/>
    <col min="10250" max="10250" width="6" style="256" customWidth="1"/>
    <col min="10251" max="10255" width="8.75" style="256" bestFit="1" customWidth="1"/>
    <col min="10256" max="10256" width="11.125" style="256" customWidth="1"/>
    <col min="10257" max="10257" width="9" style="256"/>
    <col min="10258" max="10259" width="0" style="256" hidden="1" customWidth="1"/>
    <col min="10260" max="10260" width="8.25" style="256" bestFit="1" customWidth="1"/>
    <col min="10261" max="10262" width="0" style="256" hidden="1" customWidth="1"/>
    <col min="10263" max="10263" width="8.875" style="256" bestFit="1" customWidth="1"/>
    <col min="10264" max="10264" width="13.25" style="256" customWidth="1"/>
    <col min="10265" max="10496" width="9" style="256"/>
    <col min="10497" max="10497" width="8.25" style="256" bestFit="1" customWidth="1"/>
    <col min="10498" max="10499" width="9" style="256"/>
    <col min="10500" max="10500" width="8.25" style="256" bestFit="1" customWidth="1"/>
    <col min="10501" max="10504" width="9" style="256"/>
    <col min="10505" max="10505" width="16.25" style="256" customWidth="1"/>
    <col min="10506" max="10506" width="6" style="256" customWidth="1"/>
    <col min="10507" max="10511" width="8.75" style="256" bestFit="1" customWidth="1"/>
    <col min="10512" max="10512" width="11.125" style="256" customWidth="1"/>
    <col min="10513" max="10513" width="9" style="256"/>
    <col min="10514" max="10515" width="0" style="256" hidden="1" customWidth="1"/>
    <col min="10516" max="10516" width="8.25" style="256" bestFit="1" customWidth="1"/>
    <col min="10517" max="10518" width="0" style="256" hidden="1" customWidth="1"/>
    <col min="10519" max="10519" width="8.875" style="256" bestFit="1" customWidth="1"/>
    <col min="10520" max="10520" width="13.25" style="256" customWidth="1"/>
    <col min="10521" max="10752" width="9" style="256"/>
    <col min="10753" max="10753" width="8.25" style="256" bestFit="1" customWidth="1"/>
    <col min="10754" max="10755" width="9" style="256"/>
    <col min="10756" max="10756" width="8.25" style="256" bestFit="1" customWidth="1"/>
    <col min="10757" max="10760" width="9" style="256"/>
    <col min="10761" max="10761" width="16.25" style="256" customWidth="1"/>
    <col min="10762" max="10762" width="6" style="256" customWidth="1"/>
    <col min="10763" max="10767" width="8.75" style="256" bestFit="1" customWidth="1"/>
    <col min="10768" max="10768" width="11.125" style="256" customWidth="1"/>
    <col min="10769" max="10769" width="9" style="256"/>
    <col min="10770" max="10771" width="0" style="256" hidden="1" customWidth="1"/>
    <col min="10772" max="10772" width="8.25" style="256" bestFit="1" customWidth="1"/>
    <col min="10773" max="10774" width="0" style="256" hidden="1" customWidth="1"/>
    <col min="10775" max="10775" width="8.875" style="256" bestFit="1" customWidth="1"/>
    <col min="10776" max="10776" width="13.25" style="256" customWidth="1"/>
    <col min="10777" max="11008" width="9" style="256"/>
    <col min="11009" max="11009" width="8.25" style="256" bestFit="1" customWidth="1"/>
    <col min="11010" max="11011" width="9" style="256"/>
    <col min="11012" max="11012" width="8.25" style="256" bestFit="1" customWidth="1"/>
    <col min="11013" max="11016" width="9" style="256"/>
    <col min="11017" max="11017" width="16.25" style="256" customWidth="1"/>
    <col min="11018" max="11018" width="6" style="256" customWidth="1"/>
    <col min="11019" max="11023" width="8.75" style="256" bestFit="1" customWidth="1"/>
    <col min="11024" max="11024" width="11.125" style="256" customWidth="1"/>
    <col min="11025" max="11025" width="9" style="256"/>
    <col min="11026" max="11027" width="0" style="256" hidden="1" customWidth="1"/>
    <col min="11028" max="11028" width="8.25" style="256" bestFit="1" customWidth="1"/>
    <col min="11029" max="11030" width="0" style="256" hidden="1" customWidth="1"/>
    <col min="11031" max="11031" width="8.875" style="256" bestFit="1" customWidth="1"/>
    <col min="11032" max="11032" width="13.25" style="256" customWidth="1"/>
    <col min="11033" max="11264" width="9" style="256"/>
    <col min="11265" max="11265" width="8.25" style="256" bestFit="1" customWidth="1"/>
    <col min="11266" max="11267" width="9" style="256"/>
    <col min="11268" max="11268" width="8.25" style="256" bestFit="1" customWidth="1"/>
    <col min="11269" max="11272" width="9" style="256"/>
    <col min="11273" max="11273" width="16.25" style="256" customWidth="1"/>
    <col min="11274" max="11274" width="6" style="256" customWidth="1"/>
    <col min="11275" max="11279" width="8.75" style="256" bestFit="1" customWidth="1"/>
    <col min="11280" max="11280" width="11.125" style="256" customWidth="1"/>
    <col min="11281" max="11281" width="9" style="256"/>
    <col min="11282" max="11283" width="0" style="256" hidden="1" customWidth="1"/>
    <col min="11284" max="11284" width="8.25" style="256" bestFit="1" customWidth="1"/>
    <col min="11285" max="11286" width="0" style="256" hidden="1" customWidth="1"/>
    <col min="11287" max="11287" width="8.875" style="256" bestFit="1" customWidth="1"/>
    <col min="11288" max="11288" width="13.25" style="256" customWidth="1"/>
    <col min="11289" max="11520" width="9" style="256"/>
    <col min="11521" max="11521" width="8.25" style="256" bestFit="1" customWidth="1"/>
    <col min="11522" max="11523" width="9" style="256"/>
    <col min="11524" max="11524" width="8.25" style="256" bestFit="1" customWidth="1"/>
    <col min="11525" max="11528" width="9" style="256"/>
    <col min="11529" max="11529" width="16.25" style="256" customWidth="1"/>
    <col min="11530" max="11530" width="6" style="256" customWidth="1"/>
    <col min="11531" max="11535" width="8.75" style="256" bestFit="1" customWidth="1"/>
    <col min="11536" max="11536" width="11.125" style="256" customWidth="1"/>
    <col min="11537" max="11537" width="9" style="256"/>
    <col min="11538" max="11539" width="0" style="256" hidden="1" customWidth="1"/>
    <col min="11540" max="11540" width="8.25" style="256" bestFit="1" customWidth="1"/>
    <col min="11541" max="11542" width="0" style="256" hidden="1" customWidth="1"/>
    <col min="11543" max="11543" width="8.875" style="256" bestFit="1" customWidth="1"/>
    <col min="11544" max="11544" width="13.25" style="256" customWidth="1"/>
    <col min="11545" max="11776" width="9" style="256"/>
    <col min="11777" max="11777" width="8.25" style="256" bestFit="1" customWidth="1"/>
    <col min="11778" max="11779" width="9" style="256"/>
    <col min="11780" max="11780" width="8.25" style="256" bestFit="1" customWidth="1"/>
    <col min="11781" max="11784" width="9" style="256"/>
    <col min="11785" max="11785" width="16.25" style="256" customWidth="1"/>
    <col min="11786" max="11786" width="6" style="256" customWidth="1"/>
    <col min="11787" max="11791" width="8.75" style="256" bestFit="1" customWidth="1"/>
    <col min="11792" max="11792" width="11.125" style="256" customWidth="1"/>
    <col min="11793" max="11793" width="9" style="256"/>
    <col min="11794" max="11795" width="0" style="256" hidden="1" customWidth="1"/>
    <col min="11796" max="11796" width="8.25" style="256" bestFit="1" customWidth="1"/>
    <col min="11797" max="11798" width="0" style="256" hidden="1" customWidth="1"/>
    <col min="11799" max="11799" width="8.875" style="256" bestFit="1" customWidth="1"/>
    <col min="11800" max="11800" width="13.25" style="256" customWidth="1"/>
    <col min="11801" max="12032" width="9" style="256"/>
    <col min="12033" max="12033" width="8.25" style="256" bestFit="1" customWidth="1"/>
    <col min="12034" max="12035" width="9" style="256"/>
    <col min="12036" max="12036" width="8.25" style="256" bestFit="1" customWidth="1"/>
    <col min="12037" max="12040" width="9" style="256"/>
    <col min="12041" max="12041" width="16.25" style="256" customWidth="1"/>
    <col min="12042" max="12042" width="6" style="256" customWidth="1"/>
    <col min="12043" max="12047" width="8.75" style="256" bestFit="1" customWidth="1"/>
    <col min="12048" max="12048" width="11.125" style="256" customWidth="1"/>
    <col min="12049" max="12049" width="9" style="256"/>
    <col min="12050" max="12051" width="0" style="256" hidden="1" customWidth="1"/>
    <col min="12052" max="12052" width="8.25" style="256" bestFit="1" customWidth="1"/>
    <col min="12053" max="12054" width="0" style="256" hidden="1" customWidth="1"/>
    <col min="12055" max="12055" width="8.875" style="256" bestFit="1" customWidth="1"/>
    <col min="12056" max="12056" width="13.25" style="256" customWidth="1"/>
    <col min="12057" max="12288" width="9" style="256"/>
    <col min="12289" max="12289" width="8.25" style="256" bestFit="1" customWidth="1"/>
    <col min="12290" max="12291" width="9" style="256"/>
    <col min="12292" max="12292" width="8.25" style="256" bestFit="1" customWidth="1"/>
    <col min="12293" max="12296" width="9" style="256"/>
    <col min="12297" max="12297" width="16.25" style="256" customWidth="1"/>
    <col min="12298" max="12298" width="6" style="256" customWidth="1"/>
    <col min="12299" max="12303" width="8.75" style="256" bestFit="1" customWidth="1"/>
    <col min="12304" max="12304" width="11.125" style="256" customWidth="1"/>
    <col min="12305" max="12305" width="9" style="256"/>
    <col min="12306" max="12307" width="0" style="256" hidden="1" customWidth="1"/>
    <col min="12308" max="12308" width="8.25" style="256" bestFit="1" customWidth="1"/>
    <col min="12309" max="12310" width="0" style="256" hidden="1" customWidth="1"/>
    <col min="12311" max="12311" width="8.875" style="256" bestFit="1" customWidth="1"/>
    <col min="12312" max="12312" width="13.25" style="256" customWidth="1"/>
    <col min="12313" max="12544" width="9" style="256"/>
    <col min="12545" max="12545" width="8.25" style="256" bestFit="1" customWidth="1"/>
    <col min="12546" max="12547" width="9" style="256"/>
    <col min="12548" max="12548" width="8.25" style="256" bestFit="1" customWidth="1"/>
    <col min="12549" max="12552" width="9" style="256"/>
    <col min="12553" max="12553" width="16.25" style="256" customWidth="1"/>
    <col min="12554" max="12554" width="6" style="256" customWidth="1"/>
    <col min="12555" max="12559" width="8.75" style="256" bestFit="1" customWidth="1"/>
    <col min="12560" max="12560" width="11.125" style="256" customWidth="1"/>
    <col min="12561" max="12561" width="9" style="256"/>
    <col min="12562" max="12563" width="0" style="256" hidden="1" customWidth="1"/>
    <col min="12564" max="12564" width="8.25" style="256" bestFit="1" customWidth="1"/>
    <col min="12565" max="12566" width="0" style="256" hidden="1" customWidth="1"/>
    <col min="12567" max="12567" width="8.875" style="256" bestFit="1" customWidth="1"/>
    <col min="12568" max="12568" width="13.25" style="256" customWidth="1"/>
    <col min="12569" max="12800" width="9" style="256"/>
    <col min="12801" max="12801" width="8.25" style="256" bestFit="1" customWidth="1"/>
    <col min="12802" max="12803" width="9" style="256"/>
    <col min="12804" max="12804" width="8.25" style="256" bestFit="1" customWidth="1"/>
    <col min="12805" max="12808" width="9" style="256"/>
    <col min="12809" max="12809" width="16.25" style="256" customWidth="1"/>
    <col min="12810" max="12810" width="6" style="256" customWidth="1"/>
    <col min="12811" max="12815" width="8.75" style="256" bestFit="1" customWidth="1"/>
    <col min="12816" max="12816" width="11.125" style="256" customWidth="1"/>
    <col min="12817" max="12817" width="9" style="256"/>
    <col min="12818" max="12819" width="0" style="256" hidden="1" customWidth="1"/>
    <col min="12820" max="12820" width="8.25" style="256" bestFit="1" customWidth="1"/>
    <col min="12821" max="12822" width="0" style="256" hidden="1" customWidth="1"/>
    <col min="12823" max="12823" width="8.875" style="256" bestFit="1" customWidth="1"/>
    <col min="12824" max="12824" width="13.25" style="256" customWidth="1"/>
    <col min="12825" max="13056" width="9" style="256"/>
    <col min="13057" max="13057" width="8.25" style="256" bestFit="1" customWidth="1"/>
    <col min="13058" max="13059" width="9" style="256"/>
    <col min="13060" max="13060" width="8.25" style="256" bestFit="1" customWidth="1"/>
    <col min="13061" max="13064" width="9" style="256"/>
    <col min="13065" max="13065" width="16.25" style="256" customWidth="1"/>
    <col min="13066" max="13066" width="6" style="256" customWidth="1"/>
    <col min="13067" max="13071" width="8.75" style="256" bestFit="1" customWidth="1"/>
    <col min="13072" max="13072" width="11.125" style="256" customWidth="1"/>
    <col min="13073" max="13073" width="9" style="256"/>
    <col min="13074" max="13075" width="0" style="256" hidden="1" customWidth="1"/>
    <col min="13076" max="13076" width="8.25" style="256" bestFit="1" customWidth="1"/>
    <col min="13077" max="13078" width="0" style="256" hidden="1" customWidth="1"/>
    <col min="13079" max="13079" width="8.875" style="256" bestFit="1" customWidth="1"/>
    <col min="13080" max="13080" width="13.25" style="256" customWidth="1"/>
    <col min="13081" max="13312" width="9" style="256"/>
    <col min="13313" max="13313" width="8.25" style="256" bestFit="1" customWidth="1"/>
    <col min="13314" max="13315" width="9" style="256"/>
    <col min="13316" max="13316" width="8.25" style="256" bestFit="1" customWidth="1"/>
    <col min="13317" max="13320" width="9" style="256"/>
    <col min="13321" max="13321" width="16.25" style="256" customWidth="1"/>
    <col min="13322" max="13322" width="6" style="256" customWidth="1"/>
    <col min="13323" max="13327" width="8.75" style="256" bestFit="1" customWidth="1"/>
    <col min="13328" max="13328" width="11.125" style="256" customWidth="1"/>
    <col min="13329" max="13329" width="9" style="256"/>
    <col min="13330" max="13331" width="0" style="256" hidden="1" customWidth="1"/>
    <col min="13332" max="13332" width="8.25" style="256" bestFit="1" customWidth="1"/>
    <col min="13333" max="13334" width="0" style="256" hidden="1" customWidth="1"/>
    <col min="13335" max="13335" width="8.875" style="256" bestFit="1" customWidth="1"/>
    <col min="13336" max="13336" width="13.25" style="256" customWidth="1"/>
    <col min="13337" max="13568" width="9" style="256"/>
    <col min="13569" max="13569" width="8.25" style="256" bestFit="1" customWidth="1"/>
    <col min="13570" max="13571" width="9" style="256"/>
    <col min="13572" max="13572" width="8.25" style="256" bestFit="1" customWidth="1"/>
    <col min="13573" max="13576" width="9" style="256"/>
    <col min="13577" max="13577" width="16.25" style="256" customWidth="1"/>
    <col min="13578" max="13578" width="6" style="256" customWidth="1"/>
    <col min="13579" max="13583" width="8.75" style="256" bestFit="1" customWidth="1"/>
    <col min="13584" max="13584" width="11.125" style="256" customWidth="1"/>
    <col min="13585" max="13585" width="9" style="256"/>
    <col min="13586" max="13587" width="0" style="256" hidden="1" customWidth="1"/>
    <col min="13588" max="13588" width="8.25" style="256" bestFit="1" customWidth="1"/>
    <col min="13589" max="13590" width="0" style="256" hidden="1" customWidth="1"/>
    <col min="13591" max="13591" width="8.875" style="256" bestFit="1" customWidth="1"/>
    <col min="13592" max="13592" width="13.25" style="256" customWidth="1"/>
    <col min="13593" max="13824" width="9" style="256"/>
    <col min="13825" max="13825" width="8.25" style="256" bestFit="1" customWidth="1"/>
    <col min="13826" max="13827" width="9" style="256"/>
    <col min="13828" max="13828" width="8.25" style="256" bestFit="1" customWidth="1"/>
    <col min="13829" max="13832" width="9" style="256"/>
    <col min="13833" max="13833" width="16.25" style="256" customWidth="1"/>
    <col min="13834" max="13834" width="6" style="256" customWidth="1"/>
    <col min="13835" max="13839" width="8.75" style="256" bestFit="1" customWidth="1"/>
    <col min="13840" max="13840" width="11.125" style="256" customWidth="1"/>
    <col min="13841" max="13841" width="9" style="256"/>
    <col min="13842" max="13843" width="0" style="256" hidden="1" customWidth="1"/>
    <col min="13844" max="13844" width="8.25" style="256" bestFit="1" customWidth="1"/>
    <col min="13845" max="13846" width="0" style="256" hidden="1" customWidth="1"/>
    <col min="13847" max="13847" width="8.875" style="256" bestFit="1" customWidth="1"/>
    <col min="13848" max="13848" width="13.25" style="256" customWidth="1"/>
    <col min="13849" max="14080" width="9" style="256"/>
    <col min="14081" max="14081" width="8.25" style="256" bestFit="1" customWidth="1"/>
    <col min="14082" max="14083" width="9" style="256"/>
    <col min="14084" max="14084" width="8.25" style="256" bestFit="1" customWidth="1"/>
    <col min="14085" max="14088" width="9" style="256"/>
    <col min="14089" max="14089" width="16.25" style="256" customWidth="1"/>
    <col min="14090" max="14090" width="6" style="256" customWidth="1"/>
    <col min="14091" max="14095" width="8.75" style="256" bestFit="1" customWidth="1"/>
    <col min="14096" max="14096" width="11.125" style="256" customWidth="1"/>
    <col min="14097" max="14097" width="9" style="256"/>
    <col min="14098" max="14099" width="0" style="256" hidden="1" customWidth="1"/>
    <col min="14100" max="14100" width="8.25" style="256" bestFit="1" customWidth="1"/>
    <col min="14101" max="14102" width="0" style="256" hidden="1" customWidth="1"/>
    <col min="14103" max="14103" width="8.875" style="256" bestFit="1" customWidth="1"/>
    <col min="14104" max="14104" width="13.25" style="256" customWidth="1"/>
    <col min="14105" max="14336" width="9" style="256"/>
    <col min="14337" max="14337" width="8.25" style="256" bestFit="1" customWidth="1"/>
    <col min="14338" max="14339" width="9" style="256"/>
    <col min="14340" max="14340" width="8.25" style="256" bestFit="1" customWidth="1"/>
    <col min="14341" max="14344" width="9" style="256"/>
    <col min="14345" max="14345" width="16.25" style="256" customWidth="1"/>
    <col min="14346" max="14346" width="6" style="256" customWidth="1"/>
    <col min="14347" max="14351" width="8.75" style="256" bestFit="1" customWidth="1"/>
    <col min="14352" max="14352" width="11.125" style="256" customWidth="1"/>
    <col min="14353" max="14353" width="9" style="256"/>
    <col min="14354" max="14355" width="0" style="256" hidden="1" customWidth="1"/>
    <col min="14356" max="14356" width="8.25" style="256" bestFit="1" customWidth="1"/>
    <col min="14357" max="14358" width="0" style="256" hidden="1" customWidth="1"/>
    <col min="14359" max="14359" width="8.875" style="256" bestFit="1" customWidth="1"/>
    <col min="14360" max="14360" width="13.25" style="256" customWidth="1"/>
    <col min="14361" max="14592" width="9" style="256"/>
    <col min="14593" max="14593" width="8.25" style="256" bestFit="1" customWidth="1"/>
    <col min="14594" max="14595" width="9" style="256"/>
    <col min="14596" max="14596" width="8.25" style="256" bestFit="1" customWidth="1"/>
    <col min="14597" max="14600" width="9" style="256"/>
    <col min="14601" max="14601" width="16.25" style="256" customWidth="1"/>
    <col min="14602" max="14602" width="6" style="256" customWidth="1"/>
    <col min="14603" max="14607" width="8.75" style="256" bestFit="1" customWidth="1"/>
    <col min="14608" max="14608" width="11.125" style="256" customWidth="1"/>
    <col min="14609" max="14609" width="9" style="256"/>
    <col min="14610" max="14611" width="0" style="256" hidden="1" customWidth="1"/>
    <col min="14612" max="14612" width="8.25" style="256" bestFit="1" customWidth="1"/>
    <col min="14613" max="14614" width="0" style="256" hidden="1" customWidth="1"/>
    <col min="14615" max="14615" width="8.875" style="256" bestFit="1" customWidth="1"/>
    <col min="14616" max="14616" width="13.25" style="256" customWidth="1"/>
    <col min="14617" max="14848" width="9" style="256"/>
    <col min="14849" max="14849" width="8.25" style="256" bestFit="1" customWidth="1"/>
    <col min="14850" max="14851" width="9" style="256"/>
    <col min="14852" max="14852" width="8.25" style="256" bestFit="1" customWidth="1"/>
    <col min="14853" max="14856" width="9" style="256"/>
    <col min="14857" max="14857" width="16.25" style="256" customWidth="1"/>
    <col min="14858" max="14858" width="6" style="256" customWidth="1"/>
    <col min="14859" max="14863" width="8.75" style="256" bestFit="1" customWidth="1"/>
    <col min="14864" max="14864" width="11.125" style="256" customWidth="1"/>
    <col min="14865" max="14865" width="9" style="256"/>
    <col min="14866" max="14867" width="0" style="256" hidden="1" customWidth="1"/>
    <col min="14868" max="14868" width="8.25" style="256" bestFit="1" customWidth="1"/>
    <col min="14869" max="14870" width="0" style="256" hidden="1" customWidth="1"/>
    <col min="14871" max="14871" width="8.875" style="256" bestFit="1" customWidth="1"/>
    <col min="14872" max="14872" width="13.25" style="256" customWidth="1"/>
    <col min="14873" max="15104" width="9" style="256"/>
    <col min="15105" max="15105" width="8.25" style="256" bestFit="1" customWidth="1"/>
    <col min="15106" max="15107" width="9" style="256"/>
    <col min="15108" max="15108" width="8.25" style="256" bestFit="1" customWidth="1"/>
    <col min="15109" max="15112" width="9" style="256"/>
    <col min="15113" max="15113" width="16.25" style="256" customWidth="1"/>
    <col min="15114" max="15114" width="6" style="256" customWidth="1"/>
    <col min="15115" max="15119" width="8.75" style="256" bestFit="1" customWidth="1"/>
    <col min="15120" max="15120" width="11.125" style="256" customWidth="1"/>
    <col min="15121" max="15121" width="9" style="256"/>
    <col min="15122" max="15123" width="0" style="256" hidden="1" customWidth="1"/>
    <col min="15124" max="15124" width="8.25" style="256" bestFit="1" customWidth="1"/>
    <col min="15125" max="15126" width="0" style="256" hidden="1" customWidth="1"/>
    <col min="15127" max="15127" width="8.875" style="256" bestFit="1" customWidth="1"/>
    <col min="15128" max="15128" width="13.25" style="256" customWidth="1"/>
    <col min="15129" max="15360" width="9" style="256"/>
    <col min="15361" max="15361" width="8.25" style="256" bestFit="1" customWidth="1"/>
    <col min="15362" max="15363" width="9" style="256"/>
    <col min="15364" max="15364" width="8.25" style="256" bestFit="1" customWidth="1"/>
    <col min="15365" max="15368" width="9" style="256"/>
    <col min="15369" max="15369" width="16.25" style="256" customWidth="1"/>
    <col min="15370" max="15370" width="6" style="256" customWidth="1"/>
    <col min="15371" max="15375" width="8.75" style="256" bestFit="1" customWidth="1"/>
    <col min="15376" max="15376" width="11.125" style="256" customWidth="1"/>
    <col min="15377" max="15377" width="9" style="256"/>
    <col min="15378" max="15379" width="0" style="256" hidden="1" customWidth="1"/>
    <col min="15380" max="15380" width="8.25" style="256" bestFit="1" customWidth="1"/>
    <col min="15381" max="15382" width="0" style="256" hidden="1" customWidth="1"/>
    <col min="15383" max="15383" width="8.875" style="256" bestFit="1" customWidth="1"/>
    <col min="15384" max="15384" width="13.25" style="256" customWidth="1"/>
    <col min="15385" max="15616" width="9" style="256"/>
    <col min="15617" max="15617" width="8.25" style="256" bestFit="1" customWidth="1"/>
    <col min="15618" max="15619" width="9" style="256"/>
    <col min="15620" max="15620" width="8.25" style="256" bestFit="1" customWidth="1"/>
    <col min="15621" max="15624" width="9" style="256"/>
    <col min="15625" max="15625" width="16.25" style="256" customWidth="1"/>
    <col min="15626" max="15626" width="6" style="256" customWidth="1"/>
    <col min="15627" max="15631" width="8.75" style="256" bestFit="1" customWidth="1"/>
    <col min="15632" max="15632" width="11.125" style="256" customWidth="1"/>
    <col min="15633" max="15633" width="9" style="256"/>
    <col min="15634" max="15635" width="0" style="256" hidden="1" customWidth="1"/>
    <col min="15636" max="15636" width="8.25" style="256" bestFit="1" customWidth="1"/>
    <col min="15637" max="15638" width="0" style="256" hidden="1" customWidth="1"/>
    <col min="15639" max="15639" width="8.875" style="256" bestFit="1" customWidth="1"/>
    <col min="15640" max="15640" width="13.25" style="256" customWidth="1"/>
    <col min="15641" max="15872" width="9" style="256"/>
    <col min="15873" max="15873" width="8.25" style="256" bestFit="1" customWidth="1"/>
    <col min="15874" max="15875" width="9" style="256"/>
    <col min="15876" max="15876" width="8.25" style="256" bestFit="1" customWidth="1"/>
    <col min="15877" max="15880" width="9" style="256"/>
    <col min="15881" max="15881" width="16.25" style="256" customWidth="1"/>
    <col min="15882" max="15882" width="6" style="256" customWidth="1"/>
    <col min="15883" max="15887" width="8.75" style="256" bestFit="1" customWidth="1"/>
    <col min="15888" max="15888" width="11.125" style="256" customWidth="1"/>
    <col min="15889" max="15889" width="9" style="256"/>
    <col min="15890" max="15891" width="0" style="256" hidden="1" customWidth="1"/>
    <col min="15892" max="15892" width="8.25" style="256" bestFit="1" customWidth="1"/>
    <col min="15893" max="15894" width="0" style="256" hidden="1" customWidth="1"/>
    <col min="15895" max="15895" width="8.875" style="256" bestFit="1" customWidth="1"/>
    <col min="15896" max="15896" width="13.25" style="256" customWidth="1"/>
    <col min="15897" max="16128" width="9" style="256"/>
    <col min="16129" max="16129" width="8.25" style="256" bestFit="1" customWidth="1"/>
    <col min="16130" max="16131" width="9" style="256"/>
    <col min="16132" max="16132" width="8.25" style="256" bestFit="1" customWidth="1"/>
    <col min="16133" max="16136" width="9" style="256"/>
    <col min="16137" max="16137" width="16.25" style="256" customWidth="1"/>
    <col min="16138" max="16138" width="6" style="256" customWidth="1"/>
    <col min="16139" max="16143" width="8.75" style="256" bestFit="1" customWidth="1"/>
    <col min="16144" max="16144" width="11.125" style="256" customWidth="1"/>
    <col min="16145" max="16145" width="9" style="256"/>
    <col min="16146" max="16147" width="0" style="256" hidden="1" customWidth="1"/>
    <col min="16148" max="16148" width="8.25" style="256" bestFit="1" customWidth="1"/>
    <col min="16149" max="16150" width="0" style="256" hidden="1" customWidth="1"/>
    <col min="16151" max="16151" width="8.875" style="256" bestFit="1" customWidth="1"/>
    <col min="16152" max="16152" width="13.25" style="256" customWidth="1"/>
    <col min="16153" max="16384" width="9" style="256"/>
  </cols>
  <sheetData>
    <row r="1" spans="1:24">
      <c r="A1" s="1109" t="s">
        <v>627</v>
      </c>
      <c r="B1" s="1109"/>
      <c r="C1" s="1109"/>
      <c r="D1" s="1109"/>
      <c r="E1" s="1109"/>
      <c r="F1" s="1109"/>
      <c r="G1" s="1109"/>
      <c r="H1" s="1109"/>
      <c r="I1" s="1109"/>
      <c r="J1" s="1109"/>
      <c r="K1" s="1109"/>
      <c r="L1" s="1109"/>
      <c r="M1" s="1109"/>
      <c r="N1" s="1109"/>
      <c r="O1" s="1109"/>
      <c r="P1" s="1109"/>
      <c r="Q1" s="1109"/>
      <c r="R1" s="1109"/>
      <c r="S1" s="1109"/>
      <c r="T1" s="1109"/>
      <c r="U1" s="1109"/>
      <c r="V1" s="1109"/>
      <c r="W1" s="1109"/>
      <c r="X1" s="1109"/>
    </row>
    <row r="2" spans="1:24">
      <c r="A2" s="1110" t="s">
        <v>628</v>
      </c>
      <c r="B2" s="1110"/>
      <c r="C2" s="1110"/>
      <c r="D2" s="1110"/>
      <c r="E2" s="1110"/>
      <c r="F2" s="1110"/>
      <c r="G2" s="1110"/>
      <c r="H2" s="1110"/>
      <c r="I2" s="1110"/>
      <c r="J2" s="1110"/>
      <c r="K2" s="1110"/>
      <c r="L2" s="1110"/>
      <c r="M2" s="1110"/>
      <c r="N2" s="1110"/>
      <c r="O2" s="1110"/>
      <c r="P2" s="1110"/>
      <c r="Q2" s="1110"/>
      <c r="R2" s="1110"/>
      <c r="S2" s="1110"/>
      <c r="T2" s="1110"/>
      <c r="U2" s="1110"/>
      <c r="V2" s="1110"/>
      <c r="W2" s="1110"/>
      <c r="X2" s="257">
        <v>6302829.8499999996</v>
      </c>
    </row>
    <row r="3" spans="1:24">
      <c r="A3" s="1111" t="s">
        <v>629</v>
      </c>
      <c r="B3" s="1112" t="s">
        <v>630</v>
      </c>
      <c r="C3" s="1112" t="s">
        <v>631</v>
      </c>
      <c r="D3" s="1112" t="s">
        <v>632</v>
      </c>
      <c r="E3" s="1113" t="s">
        <v>5</v>
      </c>
      <c r="F3" s="1113" t="s">
        <v>633</v>
      </c>
      <c r="G3" s="1114" t="s">
        <v>634</v>
      </c>
      <c r="H3" s="1113" t="s">
        <v>635</v>
      </c>
      <c r="I3" s="1115" t="s">
        <v>7</v>
      </c>
      <c r="J3" s="1113" t="s">
        <v>8</v>
      </c>
      <c r="K3" s="1113"/>
      <c r="L3" s="1113"/>
      <c r="M3" s="1113"/>
      <c r="N3" s="1113"/>
      <c r="O3" s="1113"/>
      <c r="P3" s="1113"/>
      <c r="Q3" s="1113" t="s">
        <v>636</v>
      </c>
      <c r="R3" s="1113"/>
      <c r="S3" s="1113"/>
      <c r="T3" s="1113"/>
      <c r="U3" s="1113"/>
      <c r="V3" s="1113"/>
      <c r="W3" s="1112" t="s">
        <v>637</v>
      </c>
      <c r="X3" s="1116" t="s">
        <v>638</v>
      </c>
    </row>
    <row r="4" spans="1:24" ht="93.75">
      <c r="A4" s="1111"/>
      <c r="B4" s="1112"/>
      <c r="C4" s="1113"/>
      <c r="D4" s="1112"/>
      <c r="E4" s="1113"/>
      <c r="F4" s="1113"/>
      <c r="G4" s="1114"/>
      <c r="H4" s="1113"/>
      <c r="I4" s="1115"/>
      <c r="J4" s="258" t="s">
        <v>416</v>
      </c>
      <c r="K4" s="259" t="s">
        <v>639</v>
      </c>
      <c r="L4" s="259" t="s">
        <v>640</v>
      </c>
      <c r="M4" s="259" t="s">
        <v>641</v>
      </c>
      <c r="N4" s="259" t="s">
        <v>642</v>
      </c>
      <c r="O4" s="259" t="s">
        <v>643</v>
      </c>
      <c r="P4" s="259" t="s">
        <v>644</v>
      </c>
      <c r="Q4" s="259" t="s">
        <v>645</v>
      </c>
      <c r="R4" s="259" t="s">
        <v>646</v>
      </c>
      <c r="S4" s="259" t="s">
        <v>647</v>
      </c>
      <c r="T4" s="259" t="s">
        <v>648</v>
      </c>
      <c r="U4" s="259" t="s">
        <v>649</v>
      </c>
      <c r="V4" s="259" t="s">
        <v>650</v>
      </c>
      <c r="W4" s="1113"/>
      <c r="X4" s="1117"/>
    </row>
    <row r="5" spans="1:24" ht="118.5" customHeight="1">
      <c r="A5" s="260">
        <v>10690</v>
      </c>
      <c r="B5" s="261" t="s">
        <v>623</v>
      </c>
      <c r="C5" s="262" t="s">
        <v>623</v>
      </c>
      <c r="D5" s="261">
        <v>2560</v>
      </c>
      <c r="E5" s="263" t="s">
        <v>20</v>
      </c>
      <c r="F5" s="263" t="s">
        <v>651</v>
      </c>
      <c r="G5" s="264" t="s">
        <v>652</v>
      </c>
      <c r="H5" s="263" t="s">
        <v>653</v>
      </c>
      <c r="I5" s="262" t="s">
        <v>517</v>
      </c>
      <c r="J5" s="265">
        <v>1</v>
      </c>
      <c r="K5" s="266">
        <v>1650000</v>
      </c>
      <c r="L5" s="266">
        <v>1650000</v>
      </c>
      <c r="M5" s="266">
        <v>1650000</v>
      </c>
      <c r="N5" s="266">
        <v>1650000</v>
      </c>
      <c r="O5" s="266">
        <v>1650000</v>
      </c>
      <c r="P5" s="267">
        <f>O5</f>
        <v>1650000</v>
      </c>
      <c r="Q5" s="268"/>
      <c r="R5" s="268"/>
      <c r="S5" s="268"/>
      <c r="T5" s="269">
        <f>K5-P5</f>
        <v>0</v>
      </c>
      <c r="U5" s="268"/>
      <c r="V5" s="268"/>
      <c r="W5" s="270">
        <f>P5+T5</f>
        <v>1650000</v>
      </c>
      <c r="X5" s="271" t="s">
        <v>654</v>
      </c>
    </row>
    <row r="6" spans="1:24" ht="269.25" customHeight="1">
      <c r="A6" s="260">
        <v>10690</v>
      </c>
      <c r="B6" s="261" t="s">
        <v>623</v>
      </c>
      <c r="C6" s="262" t="s">
        <v>623</v>
      </c>
      <c r="D6" s="261">
        <v>2560</v>
      </c>
      <c r="E6" s="263" t="s">
        <v>20</v>
      </c>
      <c r="F6" s="263" t="s">
        <v>651</v>
      </c>
      <c r="G6" s="264" t="s">
        <v>655</v>
      </c>
      <c r="H6" s="263" t="s">
        <v>656</v>
      </c>
      <c r="I6" s="262" t="s">
        <v>520</v>
      </c>
      <c r="J6" s="272">
        <v>1</v>
      </c>
      <c r="K6" s="273">
        <v>1450000</v>
      </c>
      <c r="L6" s="274"/>
      <c r="M6" s="274"/>
      <c r="N6" s="274"/>
      <c r="O6" s="274">
        <f>1211974-4145+0.85</f>
        <v>1207829.8500000001</v>
      </c>
      <c r="P6" s="274">
        <f>O6</f>
        <v>1207829.8500000001</v>
      </c>
      <c r="Q6" s="274"/>
      <c r="R6" s="274"/>
      <c r="S6" s="274"/>
      <c r="T6" s="275">
        <f>K6-P6</f>
        <v>242170.14999999991</v>
      </c>
      <c r="U6" s="276"/>
      <c r="V6" s="274"/>
      <c r="W6" s="274">
        <f>P6+T6</f>
        <v>1450000</v>
      </c>
      <c r="X6" s="271" t="s">
        <v>657</v>
      </c>
    </row>
    <row r="7" spans="1:24" ht="137.25" customHeight="1">
      <c r="A7" s="277">
        <v>10690</v>
      </c>
      <c r="B7" s="278" t="s">
        <v>623</v>
      </c>
      <c r="C7" s="279" t="s">
        <v>623</v>
      </c>
      <c r="D7" s="278">
        <v>2560</v>
      </c>
      <c r="E7" s="280" t="s">
        <v>20</v>
      </c>
      <c r="F7" s="280" t="s">
        <v>651</v>
      </c>
      <c r="G7" s="281" t="s">
        <v>658</v>
      </c>
      <c r="H7" s="280" t="s">
        <v>659</v>
      </c>
      <c r="I7" s="279" t="s">
        <v>660</v>
      </c>
      <c r="J7" s="278">
        <v>1</v>
      </c>
      <c r="K7" s="282">
        <v>600000</v>
      </c>
      <c r="L7" s="279"/>
      <c r="M7" s="279"/>
      <c r="N7" s="279"/>
      <c r="O7" s="282">
        <v>600000</v>
      </c>
      <c r="P7" s="282">
        <f>O7</f>
        <v>600000</v>
      </c>
      <c r="Q7" s="283"/>
      <c r="R7" s="283"/>
      <c r="S7" s="283"/>
      <c r="T7" s="282"/>
      <c r="U7" s="284"/>
      <c r="V7" s="283"/>
      <c r="W7" s="282">
        <v>600000</v>
      </c>
      <c r="X7" s="285" t="s">
        <v>661</v>
      </c>
    </row>
    <row r="8" spans="1:24" ht="52.5" customHeight="1">
      <c r="A8" s="286">
        <v>10790</v>
      </c>
      <c r="B8" s="287" t="s">
        <v>626</v>
      </c>
      <c r="C8" s="287" t="s">
        <v>626</v>
      </c>
      <c r="D8" s="278">
        <v>2560</v>
      </c>
      <c r="E8" s="280" t="s">
        <v>20</v>
      </c>
      <c r="F8" s="280" t="s">
        <v>651</v>
      </c>
      <c r="G8" s="281" t="s">
        <v>658</v>
      </c>
      <c r="H8" s="280" t="s">
        <v>659</v>
      </c>
      <c r="I8" s="288" t="s">
        <v>662</v>
      </c>
      <c r="J8" s="289">
        <v>1</v>
      </c>
      <c r="K8" s="290">
        <v>1000000</v>
      </c>
      <c r="L8" s="291"/>
      <c r="M8" s="291"/>
      <c r="N8" s="291"/>
      <c r="O8" s="292">
        <f>J8*K8</f>
        <v>1000000</v>
      </c>
      <c r="P8" s="233">
        <f t="shared" ref="P8:P23" si="0">O8</f>
        <v>1000000</v>
      </c>
      <c r="Q8" s="284"/>
      <c r="R8" s="284"/>
      <c r="S8" s="284"/>
      <c r="T8" s="284"/>
      <c r="U8" s="283"/>
      <c r="V8" s="293"/>
      <c r="W8" s="294">
        <f>P8+T8</f>
        <v>1000000</v>
      </c>
      <c r="X8" s="295" t="s">
        <v>663</v>
      </c>
    </row>
    <row r="9" spans="1:24" s="299" customFormat="1" ht="45.75" customHeight="1">
      <c r="A9" s="286">
        <v>10691</v>
      </c>
      <c r="B9" s="287" t="s">
        <v>624</v>
      </c>
      <c r="C9" s="287" t="s">
        <v>624</v>
      </c>
      <c r="D9" s="278">
        <v>2560</v>
      </c>
      <c r="E9" s="280" t="s">
        <v>20</v>
      </c>
      <c r="F9" s="280" t="s">
        <v>651</v>
      </c>
      <c r="G9" s="281" t="s">
        <v>664</v>
      </c>
      <c r="H9" s="280" t="s">
        <v>665</v>
      </c>
      <c r="I9" s="288" t="s">
        <v>296</v>
      </c>
      <c r="J9" s="289" t="s">
        <v>666</v>
      </c>
      <c r="K9" s="290">
        <v>23000</v>
      </c>
      <c r="L9" s="280"/>
      <c r="M9" s="280"/>
      <c r="N9" s="280"/>
      <c r="O9" s="233">
        <v>23000</v>
      </c>
      <c r="P9" s="233">
        <f t="shared" si="0"/>
        <v>23000</v>
      </c>
      <c r="Q9" s="296"/>
      <c r="R9" s="296"/>
      <c r="S9" s="296"/>
      <c r="T9" s="233"/>
      <c r="U9" s="297"/>
      <c r="V9" s="293"/>
      <c r="W9" s="298">
        <f>P9+T9</f>
        <v>23000</v>
      </c>
      <c r="X9" s="295" t="s">
        <v>667</v>
      </c>
    </row>
    <row r="10" spans="1:24" s="299" customFormat="1" ht="45" customHeight="1">
      <c r="A10" s="286">
        <v>10790</v>
      </c>
      <c r="B10" s="287" t="s">
        <v>626</v>
      </c>
      <c r="C10" s="287" t="s">
        <v>626</v>
      </c>
      <c r="D10" s="278">
        <v>2560</v>
      </c>
      <c r="E10" s="280" t="s">
        <v>20</v>
      </c>
      <c r="F10" s="280" t="s">
        <v>651</v>
      </c>
      <c r="G10" s="281" t="s">
        <v>664</v>
      </c>
      <c r="H10" s="280" t="s">
        <v>665</v>
      </c>
      <c r="I10" s="288" t="s">
        <v>296</v>
      </c>
      <c r="J10" s="289" t="s">
        <v>668</v>
      </c>
      <c r="K10" s="290">
        <v>23000</v>
      </c>
      <c r="L10" s="291"/>
      <c r="M10" s="291"/>
      <c r="N10" s="291"/>
      <c r="O10" s="233">
        <v>46000</v>
      </c>
      <c r="P10" s="233">
        <f t="shared" si="0"/>
        <v>46000</v>
      </c>
      <c r="Q10" s="291"/>
      <c r="R10" s="291"/>
      <c r="S10" s="291"/>
      <c r="T10" s="233"/>
      <c r="U10" s="291"/>
      <c r="V10" s="293"/>
      <c r="W10" s="298">
        <f>P10+T10</f>
        <v>46000</v>
      </c>
      <c r="X10" s="295" t="s">
        <v>667</v>
      </c>
    </row>
    <row r="11" spans="1:24" s="299" customFormat="1" ht="42.75" customHeight="1">
      <c r="A11" s="286">
        <v>10792</v>
      </c>
      <c r="B11" s="287" t="s">
        <v>113</v>
      </c>
      <c r="C11" s="287" t="s">
        <v>113</v>
      </c>
      <c r="D11" s="278">
        <v>2560</v>
      </c>
      <c r="E11" s="280" t="s">
        <v>20</v>
      </c>
      <c r="F11" s="280" t="s">
        <v>651</v>
      </c>
      <c r="G11" s="281" t="s">
        <v>664</v>
      </c>
      <c r="H11" s="280" t="s">
        <v>665</v>
      </c>
      <c r="I11" s="288" t="s">
        <v>296</v>
      </c>
      <c r="J11" s="289" t="s">
        <v>668</v>
      </c>
      <c r="K11" s="290">
        <v>23000</v>
      </c>
      <c r="L11" s="291"/>
      <c r="M11" s="291"/>
      <c r="N11" s="291"/>
      <c r="O11" s="233">
        <v>46000</v>
      </c>
      <c r="P11" s="233">
        <f t="shared" si="0"/>
        <v>46000</v>
      </c>
      <c r="Q11" s="291"/>
      <c r="R11" s="291"/>
      <c r="S11" s="291"/>
      <c r="T11" s="233"/>
      <c r="U11" s="291"/>
      <c r="V11" s="293"/>
      <c r="W11" s="298">
        <f t="shared" ref="W11:W26" si="1">P11+T11</f>
        <v>46000</v>
      </c>
      <c r="X11" s="295" t="s">
        <v>667</v>
      </c>
    </row>
    <row r="12" spans="1:24" s="299" customFormat="1" ht="45" customHeight="1">
      <c r="A12" s="286">
        <v>10797</v>
      </c>
      <c r="B12" s="287" t="s">
        <v>169</v>
      </c>
      <c r="C12" s="287" t="s">
        <v>169</v>
      </c>
      <c r="D12" s="278">
        <v>2560</v>
      </c>
      <c r="E12" s="280" t="s">
        <v>20</v>
      </c>
      <c r="F12" s="280" t="s">
        <v>651</v>
      </c>
      <c r="G12" s="281" t="s">
        <v>664</v>
      </c>
      <c r="H12" s="280" t="s">
        <v>665</v>
      </c>
      <c r="I12" s="288" t="s">
        <v>296</v>
      </c>
      <c r="J12" s="289" t="s">
        <v>668</v>
      </c>
      <c r="K12" s="290">
        <v>23000</v>
      </c>
      <c r="L12" s="291"/>
      <c r="M12" s="291"/>
      <c r="N12" s="291"/>
      <c r="O12" s="233">
        <v>46000</v>
      </c>
      <c r="P12" s="233">
        <f t="shared" si="0"/>
        <v>46000</v>
      </c>
      <c r="Q12" s="291"/>
      <c r="R12" s="291"/>
      <c r="S12" s="291"/>
      <c r="T12" s="233"/>
      <c r="U12" s="291"/>
      <c r="V12" s="293"/>
      <c r="W12" s="298">
        <f t="shared" si="1"/>
        <v>46000</v>
      </c>
      <c r="X12" s="295" t="s">
        <v>667</v>
      </c>
    </row>
    <row r="13" spans="1:24" s="299" customFormat="1" ht="47.25" customHeight="1">
      <c r="A13" s="286">
        <v>10796</v>
      </c>
      <c r="B13" s="287" t="s">
        <v>552</v>
      </c>
      <c r="C13" s="287" t="s">
        <v>552</v>
      </c>
      <c r="D13" s="278">
        <v>2560</v>
      </c>
      <c r="E13" s="280" t="s">
        <v>20</v>
      </c>
      <c r="F13" s="280" t="s">
        <v>651</v>
      </c>
      <c r="G13" s="281" t="s">
        <v>664</v>
      </c>
      <c r="H13" s="280" t="s">
        <v>665</v>
      </c>
      <c r="I13" s="288" t="s">
        <v>296</v>
      </c>
      <c r="J13" s="289" t="s">
        <v>668</v>
      </c>
      <c r="K13" s="290">
        <v>23000</v>
      </c>
      <c r="L13" s="291"/>
      <c r="M13" s="291"/>
      <c r="N13" s="291"/>
      <c r="O13" s="233">
        <v>46000</v>
      </c>
      <c r="P13" s="233">
        <f t="shared" si="0"/>
        <v>46000</v>
      </c>
      <c r="Q13" s="291"/>
      <c r="R13" s="291"/>
      <c r="S13" s="291"/>
      <c r="T13" s="233"/>
      <c r="U13" s="291"/>
      <c r="V13" s="293"/>
      <c r="W13" s="298">
        <f t="shared" si="1"/>
        <v>46000</v>
      </c>
      <c r="X13" s="295" t="s">
        <v>667</v>
      </c>
    </row>
    <row r="14" spans="1:24" s="299" customFormat="1" ht="42.75" customHeight="1">
      <c r="A14" s="286">
        <v>10791</v>
      </c>
      <c r="B14" s="287" t="s">
        <v>225</v>
      </c>
      <c r="C14" s="287" t="s">
        <v>225</v>
      </c>
      <c r="D14" s="278">
        <v>2560</v>
      </c>
      <c r="E14" s="280" t="s">
        <v>20</v>
      </c>
      <c r="F14" s="280" t="s">
        <v>651</v>
      </c>
      <c r="G14" s="281" t="s">
        <v>664</v>
      </c>
      <c r="H14" s="280" t="s">
        <v>665</v>
      </c>
      <c r="I14" s="288" t="s">
        <v>296</v>
      </c>
      <c r="J14" s="289" t="s">
        <v>668</v>
      </c>
      <c r="K14" s="290">
        <v>23000</v>
      </c>
      <c r="L14" s="291"/>
      <c r="M14" s="291"/>
      <c r="N14" s="291"/>
      <c r="O14" s="233">
        <v>46000</v>
      </c>
      <c r="P14" s="233">
        <f t="shared" si="0"/>
        <v>46000</v>
      </c>
      <c r="Q14" s="291"/>
      <c r="R14" s="291"/>
      <c r="S14" s="291"/>
      <c r="T14" s="233"/>
      <c r="U14" s="291"/>
      <c r="V14" s="293"/>
      <c r="W14" s="298">
        <f t="shared" si="1"/>
        <v>46000</v>
      </c>
      <c r="X14" s="295" t="s">
        <v>667</v>
      </c>
    </row>
    <row r="15" spans="1:24" s="299" customFormat="1" ht="37.5">
      <c r="A15" s="286">
        <v>10793</v>
      </c>
      <c r="B15" s="287" t="s">
        <v>524</v>
      </c>
      <c r="C15" s="287" t="s">
        <v>524</v>
      </c>
      <c r="D15" s="278">
        <v>2560</v>
      </c>
      <c r="E15" s="280" t="s">
        <v>20</v>
      </c>
      <c r="F15" s="280" t="s">
        <v>651</v>
      </c>
      <c r="G15" s="281" t="s">
        <v>664</v>
      </c>
      <c r="H15" s="280" t="s">
        <v>665</v>
      </c>
      <c r="I15" s="288" t="s">
        <v>296</v>
      </c>
      <c r="J15" s="289" t="s">
        <v>668</v>
      </c>
      <c r="K15" s="290">
        <v>23000</v>
      </c>
      <c r="L15" s="291"/>
      <c r="M15" s="291"/>
      <c r="N15" s="291"/>
      <c r="O15" s="233">
        <v>46000</v>
      </c>
      <c r="P15" s="233">
        <f t="shared" si="0"/>
        <v>46000</v>
      </c>
      <c r="Q15" s="291"/>
      <c r="R15" s="291"/>
      <c r="S15" s="291"/>
      <c r="T15" s="233"/>
      <c r="U15" s="291"/>
      <c r="V15" s="293"/>
      <c r="W15" s="298">
        <f t="shared" si="1"/>
        <v>46000</v>
      </c>
      <c r="X15" s="295" t="s">
        <v>667</v>
      </c>
    </row>
    <row r="16" spans="1:24" s="299" customFormat="1" ht="38.25" customHeight="1">
      <c r="A16" s="286">
        <v>10789</v>
      </c>
      <c r="B16" s="287" t="s">
        <v>625</v>
      </c>
      <c r="C16" s="287" t="s">
        <v>625</v>
      </c>
      <c r="D16" s="278">
        <v>2560</v>
      </c>
      <c r="E16" s="280" t="s">
        <v>20</v>
      </c>
      <c r="F16" s="280" t="s">
        <v>651</v>
      </c>
      <c r="G16" s="281" t="s">
        <v>664</v>
      </c>
      <c r="H16" s="280" t="s">
        <v>665</v>
      </c>
      <c r="I16" s="288" t="s">
        <v>296</v>
      </c>
      <c r="J16" s="289" t="s">
        <v>668</v>
      </c>
      <c r="K16" s="290">
        <v>23000</v>
      </c>
      <c r="L16" s="291"/>
      <c r="M16" s="291"/>
      <c r="N16" s="291"/>
      <c r="O16" s="233">
        <v>46000</v>
      </c>
      <c r="P16" s="233">
        <f t="shared" si="0"/>
        <v>46000</v>
      </c>
      <c r="Q16" s="291"/>
      <c r="R16" s="291"/>
      <c r="S16" s="291"/>
      <c r="T16" s="233"/>
      <c r="U16" s="291"/>
      <c r="V16" s="293"/>
      <c r="W16" s="298">
        <f t="shared" si="1"/>
        <v>46000</v>
      </c>
      <c r="X16" s="295" t="s">
        <v>667</v>
      </c>
    </row>
    <row r="17" spans="1:24" ht="47.25" customHeight="1">
      <c r="A17" s="286">
        <v>10691</v>
      </c>
      <c r="B17" s="287" t="s">
        <v>624</v>
      </c>
      <c r="C17" s="287" t="s">
        <v>624</v>
      </c>
      <c r="D17" s="278">
        <v>2560</v>
      </c>
      <c r="E17" s="280" t="s">
        <v>651</v>
      </c>
      <c r="F17" s="280" t="s">
        <v>651</v>
      </c>
      <c r="G17" s="281" t="s">
        <v>652</v>
      </c>
      <c r="H17" s="280" t="s">
        <v>656</v>
      </c>
      <c r="I17" s="288" t="s">
        <v>669</v>
      </c>
      <c r="J17" s="289">
        <v>1</v>
      </c>
      <c r="K17" s="290">
        <v>130000</v>
      </c>
      <c r="L17" s="291"/>
      <c r="M17" s="291"/>
      <c r="N17" s="291"/>
      <c r="O17" s="233">
        <f t="shared" ref="O17:O26" si="2">J17*K17</f>
        <v>130000</v>
      </c>
      <c r="P17" s="233">
        <f t="shared" si="0"/>
        <v>130000</v>
      </c>
      <c r="Q17" s="284"/>
      <c r="R17" s="284"/>
      <c r="S17" s="284"/>
      <c r="T17" s="284"/>
      <c r="U17" s="283"/>
      <c r="V17" s="293"/>
      <c r="W17" s="298">
        <f t="shared" si="1"/>
        <v>130000</v>
      </c>
      <c r="X17" s="295" t="s">
        <v>670</v>
      </c>
    </row>
    <row r="18" spans="1:24" ht="45" customHeight="1">
      <c r="A18" s="286">
        <v>10790</v>
      </c>
      <c r="B18" s="287" t="s">
        <v>626</v>
      </c>
      <c r="C18" s="287" t="s">
        <v>626</v>
      </c>
      <c r="D18" s="278">
        <v>2560</v>
      </c>
      <c r="E18" s="280" t="s">
        <v>20</v>
      </c>
      <c r="F18" s="280" t="s">
        <v>651</v>
      </c>
      <c r="G18" s="281" t="s">
        <v>652</v>
      </c>
      <c r="H18" s="280" t="s">
        <v>656</v>
      </c>
      <c r="I18" s="288" t="s">
        <v>669</v>
      </c>
      <c r="J18" s="289">
        <v>1</v>
      </c>
      <c r="K18" s="290">
        <v>130000</v>
      </c>
      <c r="L18" s="291"/>
      <c r="M18" s="291"/>
      <c r="N18" s="291"/>
      <c r="O18" s="233">
        <f t="shared" si="2"/>
        <v>130000</v>
      </c>
      <c r="P18" s="233">
        <f t="shared" si="0"/>
        <v>130000</v>
      </c>
      <c r="Q18" s="291"/>
      <c r="R18" s="291"/>
      <c r="S18" s="291"/>
      <c r="T18" s="291"/>
      <c r="U18" s="291"/>
      <c r="V18" s="293"/>
      <c r="W18" s="298">
        <f t="shared" si="1"/>
        <v>130000</v>
      </c>
      <c r="X18" s="295" t="s">
        <v>670</v>
      </c>
    </row>
    <row r="19" spans="1:24" ht="44.25" customHeight="1">
      <c r="A19" s="286">
        <v>10792</v>
      </c>
      <c r="B19" s="287" t="s">
        <v>113</v>
      </c>
      <c r="C19" s="287" t="s">
        <v>113</v>
      </c>
      <c r="D19" s="278">
        <v>2560</v>
      </c>
      <c r="E19" s="280" t="s">
        <v>20</v>
      </c>
      <c r="F19" s="280" t="s">
        <v>651</v>
      </c>
      <c r="G19" s="281" t="s">
        <v>652</v>
      </c>
      <c r="H19" s="280" t="s">
        <v>656</v>
      </c>
      <c r="I19" s="288" t="s">
        <v>669</v>
      </c>
      <c r="J19" s="289">
        <v>1</v>
      </c>
      <c r="K19" s="290">
        <v>130000</v>
      </c>
      <c r="L19" s="291"/>
      <c r="M19" s="291"/>
      <c r="N19" s="291"/>
      <c r="O19" s="233">
        <f t="shared" si="2"/>
        <v>130000</v>
      </c>
      <c r="P19" s="233">
        <f t="shared" si="0"/>
        <v>130000</v>
      </c>
      <c r="Q19" s="291"/>
      <c r="R19" s="291"/>
      <c r="S19" s="291"/>
      <c r="T19" s="291"/>
      <c r="U19" s="291"/>
      <c r="V19" s="293"/>
      <c r="W19" s="298">
        <f t="shared" si="1"/>
        <v>130000</v>
      </c>
      <c r="X19" s="295" t="s">
        <v>670</v>
      </c>
    </row>
    <row r="20" spans="1:24" ht="45" customHeight="1">
      <c r="A20" s="286">
        <v>10797</v>
      </c>
      <c r="B20" s="287" t="s">
        <v>169</v>
      </c>
      <c r="C20" s="287" t="s">
        <v>169</v>
      </c>
      <c r="D20" s="278">
        <v>2560</v>
      </c>
      <c r="E20" s="280" t="s">
        <v>20</v>
      </c>
      <c r="F20" s="280" t="s">
        <v>651</v>
      </c>
      <c r="G20" s="281" t="s">
        <v>652</v>
      </c>
      <c r="H20" s="280" t="s">
        <v>656</v>
      </c>
      <c r="I20" s="288" t="s">
        <v>669</v>
      </c>
      <c r="J20" s="289">
        <v>1</v>
      </c>
      <c r="K20" s="290">
        <v>130000</v>
      </c>
      <c r="L20" s="291"/>
      <c r="M20" s="291"/>
      <c r="N20" s="291"/>
      <c r="O20" s="233">
        <f t="shared" si="2"/>
        <v>130000</v>
      </c>
      <c r="P20" s="233">
        <f t="shared" si="0"/>
        <v>130000</v>
      </c>
      <c r="Q20" s="291"/>
      <c r="R20" s="291"/>
      <c r="S20" s="291"/>
      <c r="T20" s="291"/>
      <c r="U20" s="291"/>
      <c r="V20" s="293"/>
      <c r="W20" s="298">
        <f t="shared" si="1"/>
        <v>130000</v>
      </c>
      <c r="X20" s="295" t="s">
        <v>670</v>
      </c>
    </row>
    <row r="21" spans="1:24" ht="45" customHeight="1">
      <c r="A21" s="286">
        <v>10791</v>
      </c>
      <c r="B21" s="287" t="s">
        <v>225</v>
      </c>
      <c r="C21" s="287" t="s">
        <v>225</v>
      </c>
      <c r="D21" s="278">
        <v>2560</v>
      </c>
      <c r="E21" s="280" t="s">
        <v>20</v>
      </c>
      <c r="F21" s="280" t="s">
        <v>651</v>
      </c>
      <c r="G21" s="281" t="s">
        <v>652</v>
      </c>
      <c r="H21" s="280" t="s">
        <v>656</v>
      </c>
      <c r="I21" s="288" t="s">
        <v>669</v>
      </c>
      <c r="J21" s="289">
        <v>1</v>
      </c>
      <c r="K21" s="290">
        <v>130000</v>
      </c>
      <c r="L21" s="291"/>
      <c r="M21" s="291"/>
      <c r="N21" s="291"/>
      <c r="O21" s="233">
        <f t="shared" si="2"/>
        <v>130000</v>
      </c>
      <c r="P21" s="233">
        <f t="shared" si="0"/>
        <v>130000</v>
      </c>
      <c r="Q21" s="291"/>
      <c r="R21" s="291"/>
      <c r="S21" s="291"/>
      <c r="T21" s="291"/>
      <c r="U21" s="291"/>
      <c r="V21" s="293"/>
      <c r="W21" s="298">
        <f t="shared" si="1"/>
        <v>130000</v>
      </c>
      <c r="X21" s="295" t="s">
        <v>670</v>
      </c>
    </row>
    <row r="22" spans="1:24" ht="45.75" customHeight="1">
      <c r="A22" s="286">
        <v>10789</v>
      </c>
      <c r="B22" s="287" t="s">
        <v>625</v>
      </c>
      <c r="C22" s="287" t="s">
        <v>625</v>
      </c>
      <c r="D22" s="278">
        <v>2560</v>
      </c>
      <c r="E22" s="280" t="s">
        <v>20</v>
      </c>
      <c r="F22" s="280" t="s">
        <v>651</v>
      </c>
      <c r="G22" s="281" t="s">
        <v>652</v>
      </c>
      <c r="H22" s="280" t="s">
        <v>656</v>
      </c>
      <c r="I22" s="288" t="s">
        <v>669</v>
      </c>
      <c r="J22" s="289">
        <v>1</v>
      </c>
      <c r="K22" s="290">
        <v>130000</v>
      </c>
      <c r="L22" s="291"/>
      <c r="M22" s="291"/>
      <c r="N22" s="291"/>
      <c r="O22" s="233">
        <f t="shared" si="2"/>
        <v>130000</v>
      </c>
      <c r="P22" s="233">
        <f t="shared" si="0"/>
        <v>130000</v>
      </c>
      <c r="Q22" s="291"/>
      <c r="R22" s="291"/>
      <c r="S22" s="291"/>
      <c r="T22" s="291"/>
      <c r="U22" s="291"/>
      <c r="V22" s="293"/>
      <c r="W22" s="298">
        <f t="shared" si="1"/>
        <v>130000</v>
      </c>
      <c r="X22" s="295" t="s">
        <v>670</v>
      </c>
    </row>
    <row r="23" spans="1:24" ht="48" customHeight="1">
      <c r="A23" s="286">
        <v>10790</v>
      </c>
      <c r="B23" s="287" t="s">
        <v>626</v>
      </c>
      <c r="C23" s="287" t="s">
        <v>626</v>
      </c>
      <c r="D23" s="278">
        <v>2560</v>
      </c>
      <c r="E23" s="280" t="s">
        <v>20</v>
      </c>
      <c r="F23" s="280" t="s">
        <v>651</v>
      </c>
      <c r="G23" s="281" t="s">
        <v>652</v>
      </c>
      <c r="H23" s="280" t="s">
        <v>656</v>
      </c>
      <c r="I23" s="280" t="s">
        <v>307</v>
      </c>
      <c r="J23" s="289">
        <v>1</v>
      </c>
      <c r="K23" s="300">
        <v>180000</v>
      </c>
      <c r="L23" s="291"/>
      <c r="M23" s="291"/>
      <c r="N23" s="291"/>
      <c r="O23" s="233">
        <f t="shared" si="2"/>
        <v>180000</v>
      </c>
      <c r="P23" s="233">
        <f t="shared" si="0"/>
        <v>180000</v>
      </c>
      <c r="Q23" s="291"/>
      <c r="R23" s="291"/>
      <c r="S23" s="291"/>
      <c r="T23" s="291"/>
      <c r="U23" s="291"/>
      <c r="V23" s="293"/>
      <c r="W23" s="298">
        <f t="shared" si="1"/>
        <v>180000</v>
      </c>
      <c r="X23" s="295" t="s">
        <v>670</v>
      </c>
    </row>
    <row r="24" spans="1:24" ht="44.25" customHeight="1">
      <c r="A24" s="286">
        <v>10792</v>
      </c>
      <c r="B24" s="287" t="s">
        <v>113</v>
      </c>
      <c r="C24" s="287" t="s">
        <v>113</v>
      </c>
      <c r="D24" s="278">
        <v>2560</v>
      </c>
      <c r="E24" s="280" t="s">
        <v>20</v>
      </c>
      <c r="F24" s="280" t="s">
        <v>651</v>
      </c>
      <c r="G24" s="281" t="s">
        <v>652</v>
      </c>
      <c r="H24" s="280" t="s">
        <v>656</v>
      </c>
      <c r="I24" s="280" t="s">
        <v>307</v>
      </c>
      <c r="J24" s="289">
        <v>1</v>
      </c>
      <c r="K24" s="300">
        <v>180000</v>
      </c>
      <c r="L24" s="291"/>
      <c r="M24" s="291"/>
      <c r="N24" s="291"/>
      <c r="O24" s="233">
        <f t="shared" si="2"/>
        <v>180000</v>
      </c>
      <c r="P24" s="233">
        <f>O24</f>
        <v>180000</v>
      </c>
      <c r="Q24" s="291"/>
      <c r="R24" s="291"/>
      <c r="S24" s="291"/>
      <c r="T24" s="291"/>
      <c r="U24" s="291"/>
      <c r="V24" s="293"/>
      <c r="W24" s="298">
        <f t="shared" si="1"/>
        <v>180000</v>
      </c>
      <c r="X24" s="295" t="s">
        <v>670</v>
      </c>
    </row>
    <row r="25" spans="1:24" ht="44.25" customHeight="1">
      <c r="A25" s="286">
        <v>10797</v>
      </c>
      <c r="B25" s="287" t="s">
        <v>169</v>
      </c>
      <c r="C25" s="287" t="s">
        <v>169</v>
      </c>
      <c r="D25" s="278">
        <v>2560</v>
      </c>
      <c r="E25" s="280" t="s">
        <v>20</v>
      </c>
      <c r="F25" s="280" t="s">
        <v>651</v>
      </c>
      <c r="G25" s="281" t="s">
        <v>652</v>
      </c>
      <c r="H25" s="280" t="s">
        <v>656</v>
      </c>
      <c r="I25" s="280" t="s">
        <v>307</v>
      </c>
      <c r="J25" s="289">
        <v>1</v>
      </c>
      <c r="K25" s="300">
        <v>180000</v>
      </c>
      <c r="L25" s="291"/>
      <c r="M25" s="291"/>
      <c r="N25" s="291"/>
      <c r="O25" s="233">
        <f t="shared" si="2"/>
        <v>180000</v>
      </c>
      <c r="P25" s="233">
        <f>O25</f>
        <v>180000</v>
      </c>
      <c r="Q25" s="291"/>
      <c r="R25" s="291"/>
      <c r="S25" s="291"/>
      <c r="T25" s="291"/>
      <c r="U25" s="291"/>
      <c r="V25" s="293"/>
      <c r="W25" s="298">
        <f t="shared" si="1"/>
        <v>180000</v>
      </c>
      <c r="X25" s="295" t="s">
        <v>670</v>
      </c>
    </row>
    <row r="26" spans="1:24" ht="43.5" customHeight="1">
      <c r="A26" s="286">
        <v>10791</v>
      </c>
      <c r="B26" s="287" t="s">
        <v>225</v>
      </c>
      <c r="C26" s="287" t="s">
        <v>225</v>
      </c>
      <c r="D26" s="278">
        <v>2560</v>
      </c>
      <c r="E26" s="280" t="s">
        <v>20</v>
      </c>
      <c r="F26" s="280" t="s">
        <v>651</v>
      </c>
      <c r="G26" s="281" t="s">
        <v>652</v>
      </c>
      <c r="H26" s="280" t="s">
        <v>656</v>
      </c>
      <c r="I26" s="280" t="s">
        <v>307</v>
      </c>
      <c r="J26" s="289">
        <v>1</v>
      </c>
      <c r="K26" s="300">
        <v>180000</v>
      </c>
      <c r="L26" s="291"/>
      <c r="M26" s="291"/>
      <c r="N26" s="291"/>
      <c r="O26" s="233">
        <f t="shared" si="2"/>
        <v>180000</v>
      </c>
      <c r="P26" s="233">
        <f>O26</f>
        <v>180000</v>
      </c>
      <c r="Q26" s="291"/>
      <c r="R26" s="291"/>
      <c r="S26" s="291"/>
      <c r="T26" s="291"/>
      <c r="U26" s="291"/>
      <c r="V26" s="293"/>
      <c r="W26" s="298">
        <f t="shared" si="1"/>
        <v>180000</v>
      </c>
      <c r="X26" s="295" t="s">
        <v>670</v>
      </c>
    </row>
    <row r="27" spans="1:24">
      <c r="A27" s="301"/>
      <c r="B27" s="302"/>
      <c r="C27" s="303"/>
      <c r="D27" s="303"/>
      <c r="E27" s="303"/>
      <c r="F27" s="303"/>
      <c r="G27" s="304"/>
      <c r="H27" s="303"/>
      <c r="I27" s="305" t="s">
        <v>671</v>
      </c>
      <c r="J27" s="303"/>
      <c r="K27" s="306"/>
      <c r="L27" s="303"/>
      <c r="M27" s="303"/>
      <c r="N27" s="303"/>
      <c r="O27" s="307"/>
      <c r="P27" s="308">
        <f>SUM(P5:P26)</f>
        <v>6302829.8499999996</v>
      </c>
      <c r="Q27" s="309"/>
      <c r="R27" s="309"/>
      <c r="S27" s="309"/>
      <c r="T27" s="310">
        <f>SUM(T5:T26)</f>
        <v>242170.14999999991</v>
      </c>
      <c r="U27" s="309"/>
      <c r="V27" s="309"/>
      <c r="W27" s="311">
        <f>SUM(W5:W26)</f>
        <v>6545000</v>
      </c>
      <c r="X27" s="312"/>
    </row>
  </sheetData>
  <mergeCells count="15">
    <mergeCell ref="A1:X1"/>
    <mergeCell ref="A2:W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P3"/>
    <mergeCell ref="Q3:V3"/>
    <mergeCell ref="W3:W4"/>
    <mergeCell ref="X3:X4"/>
  </mergeCells>
  <dataValidations count="2">
    <dataValidation type="list" allowBlank="1" showInputMessage="1" showErrorMessage="1" sqref="G6:G7 JC6:JC7 SY6:SY7 ACU6:ACU7 AMQ6:AMQ7 AWM6:AWM7 BGI6:BGI7 BQE6:BQE7 CAA6:CAA7 CJW6:CJW7 CTS6:CTS7 DDO6:DDO7 DNK6:DNK7 DXG6:DXG7 EHC6:EHC7 EQY6:EQY7 FAU6:FAU7 FKQ6:FKQ7 FUM6:FUM7 GEI6:GEI7 GOE6:GOE7 GYA6:GYA7 HHW6:HHW7 HRS6:HRS7 IBO6:IBO7 ILK6:ILK7 IVG6:IVG7 JFC6:JFC7 JOY6:JOY7 JYU6:JYU7 KIQ6:KIQ7 KSM6:KSM7 LCI6:LCI7 LME6:LME7 LWA6:LWA7 MFW6:MFW7 MPS6:MPS7 MZO6:MZO7 NJK6:NJK7 NTG6:NTG7 ODC6:ODC7 OMY6:OMY7 OWU6:OWU7 PGQ6:PGQ7 PQM6:PQM7 QAI6:QAI7 QKE6:QKE7 QUA6:QUA7 RDW6:RDW7 RNS6:RNS7 RXO6:RXO7 SHK6:SHK7 SRG6:SRG7 TBC6:TBC7 TKY6:TKY7 TUU6:TUU7 UEQ6:UEQ7 UOM6:UOM7 UYI6:UYI7 VIE6:VIE7 VSA6:VSA7 WBW6:WBW7 WLS6:WLS7 WVO6:WVO7 G65542:G65543 JC65542:JC65543 SY65542:SY65543 ACU65542:ACU65543 AMQ65542:AMQ65543 AWM65542:AWM65543 BGI65542:BGI65543 BQE65542:BQE65543 CAA65542:CAA65543 CJW65542:CJW65543 CTS65542:CTS65543 DDO65542:DDO65543 DNK65542:DNK65543 DXG65542:DXG65543 EHC65542:EHC65543 EQY65542:EQY65543 FAU65542:FAU65543 FKQ65542:FKQ65543 FUM65542:FUM65543 GEI65542:GEI65543 GOE65542:GOE65543 GYA65542:GYA65543 HHW65542:HHW65543 HRS65542:HRS65543 IBO65542:IBO65543 ILK65542:ILK65543 IVG65542:IVG65543 JFC65542:JFC65543 JOY65542:JOY65543 JYU65542:JYU65543 KIQ65542:KIQ65543 KSM65542:KSM65543 LCI65542:LCI65543 LME65542:LME65543 LWA65542:LWA65543 MFW65542:MFW65543 MPS65542:MPS65543 MZO65542:MZO65543 NJK65542:NJK65543 NTG65542:NTG65543 ODC65542:ODC65543 OMY65542:OMY65543 OWU65542:OWU65543 PGQ65542:PGQ65543 PQM65542:PQM65543 QAI65542:QAI65543 QKE65542:QKE65543 QUA65542:QUA65543 RDW65542:RDW65543 RNS65542:RNS65543 RXO65542:RXO65543 SHK65542:SHK65543 SRG65542:SRG65543 TBC65542:TBC65543 TKY65542:TKY65543 TUU65542:TUU65543 UEQ65542:UEQ65543 UOM65542:UOM65543 UYI65542:UYI65543 VIE65542:VIE65543 VSA65542:VSA65543 WBW65542:WBW65543 WLS65542:WLS65543 WVO65542:WVO65543 G131078:G131079 JC131078:JC131079 SY131078:SY131079 ACU131078:ACU131079 AMQ131078:AMQ131079 AWM131078:AWM131079 BGI131078:BGI131079 BQE131078:BQE131079 CAA131078:CAA131079 CJW131078:CJW131079 CTS131078:CTS131079 DDO131078:DDO131079 DNK131078:DNK131079 DXG131078:DXG131079 EHC131078:EHC131079 EQY131078:EQY131079 FAU131078:FAU131079 FKQ131078:FKQ131079 FUM131078:FUM131079 GEI131078:GEI131079 GOE131078:GOE131079 GYA131078:GYA131079 HHW131078:HHW131079 HRS131078:HRS131079 IBO131078:IBO131079 ILK131078:ILK131079 IVG131078:IVG131079 JFC131078:JFC131079 JOY131078:JOY131079 JYU131078:JYU131079 KIQ131078:KIQ131079 KSM131078:KSM131079 LCI131078:LCI131079 LME131078:LME131079 LWA131078:LWA131079 MFW131078:MFW131079 MPS131078:MPS131079 MZO131078:MZO131079 NJK131078:NJK131079 NTG131078:NTG131079 ODC131078:ODC131079 OMY131078:OMY131079 OWU131078:OWU131079 PGQ131078:PGQ131079 PQM131078:PQM131079 QAI131078:QAI131079 QKE131078:QKE131079 QUA131078:QUA131079 RDW131078:RDW131079 RNS131078:RNS131079 RXO131078:RXO131079 SHK131078:SHK131079 SRG131078:SRG131079 TBC131078:TBC131079 TKY131078:TKY131079 TUU131078:TUU131079 UEQ131078:UEQ131079 UOM131078:UOM131079 UYI131078:UYI131079 VIE131078:VIE131079 VSA131078:VSA131079 WBW131078:WBW131079 WLS131078:WLS131079 WVO131078:WVO131079 G196614:G196615 JC196614:JC196615 SY196614:SY196615 ACU196614:ACU196615 AMQ196614:AMQ196615 AWM196614:AWM196615 BGI196614:BGI196615 BQE196614:BQE196615 CAA196614:CAA196615 CJW196614:CJW196615 CTS196614:CTS196615 DDO196614:DDO196615 DNK196614:DNK196615 DXG196614:DXG196615 EHC196614:EHC196615 EQY196614:EQY196615 FAU196614:FAU196615 FKQ196614:FKQ196615 FUM196614:FUM196615 GEI196614:GEI196615 GOE196614:GOE196615 GYA196614:GYA196615 HHW196614:HHW196615 HRS196614:HRS196615 IBO196614:IBO196615 ILK196614:ILK196615 IVG196614:IVG196615 JFC196614:JFC196615 JOY196614:JOY196615 JYU196614:JYU196615 KIQ196614:KIQ196615 KSM196614:KSM196615 LCI196614:LCI196615 LME196614:LME196615 LWA196614:LWA196615 MFW196614:MFW196615 MPS196614:MPS196615 MZO196614:MZO196615 NJK196614:NJK196615 NTG196614:NTG196615 ODC196614:ODC196615 OMY196614:OMY196615 OWU196614:OWU196615 PGQ196614:PGQ196615 PQM196614:PQM196615 QAI196614:QAI196615 QKE196614:QKE196615 QUA196614:QUA196615 RDW196614:RDW196615 RNS196614:RNS196615 RXO196614:RXO196615 SHK196614:SHK196615 SRG196614:SRG196615 TBC196614:TBC196615 TKY196614:TKY196615 TUU196614:TUU196615 UEQ196614:UEQ196615 UOM196614:UOM196615 UYI196614:UYI196615 VIE196614:VIE196615 VSA196614:VSA196615 WBW196614:WBW196615 WLS196614:WLS196615 WVO196614:WVO196615 G262150:G262151 JC262150:JC262151 SY262150:SY262151 ACU262150:ACU262151 AMQ262150:AMQ262151 AWM262150:AWM262151 BGI262150:BGI262151 BQE262150:BQE262151 CAA262150:CAA262151 CJW262150:CJW262151 CTS262150:CTS262151 DDO262150:DDO262151 DNK262150:DNK262151 DXG262150:DXG262151 EHC262150:EHC262151 EQY262150:EQY262151 FAU262150:FAU262151 FKQ262150:FKQ262151 FUM262150:FUM262151 GEI262150:GEI262151 GOE262150:GOE262151 GYA262150:GYA262151 HHW262150:HHW262151 HRS262150:HRS262151 IBO262150:IBO262151 ILK262150:ILK262151 IVG262150:IVG262151 JFC262150:JFC262151 JOY262150:JOY262151 JYU262150:JYU262151 KIQ262150:KIQ262151 KSM262150:KSM262151 LCI262150:LCI262151 LME262150:LME262151 LWA262150:LWA262151 MFW262150:MFW262151 MPS262150:MPS262151 MZO262150:MZO262151 NJK262150:NJK262151 NTG262150:NTG262151 ODC262150:ODC262151 OMY262150:OMY262151 OWU262150:OWU262151 PGQ262150:PGQ262151 PQM262150:PQM262151 QAI262150:QAI262151 QKE262150:QKE262151 QUA262150:QUA262151 RDW262150:RDW262151 RNS262150:RNS262151 RXO262150:RXO262151 SHK262150:SHK262151 SRG262150:SRG262151 TBC262150:TBC262151 TKY262150:TKY262151 TUU262150:TUU262151 UEQ262150:UEQ262151 UOM262150:UOM262151 UYI262150:UYI262151 VIE262150:VIE262151 VSA262150:VSA262151 WBW262150:WBW262151 WLS262150:WLS262151 WVO262150:WVO262151 G327686:G327687 JC327686:JC327687 SY327686:SY327687 ACU327686:ACU327687 AMQ327686:AMQ327687 AWM327686:AWM327687 BGI327686:BGI327687 BQE327686:BQE327687 CAA327686:CAA327687 CJW327686:CJW327687 CTS327686:CTS327687 DDO327686:DDO327687 DNK327686:DNK327687 DXG327686:DXG327687 EHC327686:EHC327687 EQY327686:EQY327687 FAU327686:FAU327687 FKQ327686:FKQ327687 FUM327686:FUM327687 GEI327686:GEI327687 GOE327686:GOE327687 GYA327686:GYA327687 HHW327686:HHW327687 HRS327686:HRS327687 IBO327686:IBO327687 ILK327686:ILK327687 IVG327686:IVG327687 JFC327686:JFC327687 JOY327686:JOY327687 JYU327686:JYU327687 KIQ327686:KIQ327687 KSM327686:KSM327687 LCI327686:LCI327687 LME327686:LME327687 LWA327686:LWA327687 MFW327686:MFW327687 MPS327686:MPS327687 MZO327686:MZO327687 NJK327686:NJK327687 NTG327686:NTG327687 ODC327686:ODC327687 OMY327686:OMY327687 OWU327686:OWU327687 PGQ327686:PGQ327687 PQM327686:PQM327687 QAI327686:QAI327687 QKE327686:QKE327687 QUA327686:QUA327687 RDW327686:RDW327687 RNS327686:RNS327687 RXO327686:RXO327687 SHK327686:SHK327687 SRG327686:SRG327687 TBC327686:TBC327687 TKY327686:TKY327687 TUU327686:TUU327687 UEQ327686:UEQ327687 UOM327686:UOM327687 UYI327686:UYI327687 VIE327686:VIE327687 VSA327686:VSA327687 WBW327686:WBW327687 WLS327686:WLS327687 WVO327686:WVO327687 G393222:G393223 JC393222:JC393223 SY393222:SY393223 ACU393222:ACU393223 AMQ393222:AMQ393223 AWM393222:AWM393223 BGI393222:BGI393223 BQE393222:BQE393223 CAA393222:CAA393223 CJW393222:CJW393223 CTS393222:CTS393223 DDO393222:DDO393223 DNK393222:DNK393223 DXG393222:DXG393223 EHC393222:EHC393223 EQY393222:EQY393223 FAU393222:FAU393223 FKQ393222:FKQ393223 FUM393222:FUM393223 GEI393222:GEI393223 GOE393222:GOE393223 GYA393222:GYA393223 HHW393222:HHW393223 HRS393222:HRS393223 IBO393222:IBO393223 ILK393222:ILK393223 IVG393222:IVG393223 JFC393222:JFC393223 JOY393222:JOY393223 JYU393222:JYU393223 KIQ393222:KIQ393223 KSM393222:KSM393223 LCI393222:LCI393223 LME393222:LME393223 LWA393222:LWA393223 MFW393222:MFW393223 MPS393222:MPS393223 MZO393222:MZO393223 NJK393222:NJK393223 NTG393222:NTG393223 ODC393222:ODC393223 OMY393222:OMY393223 OWU393222:OWU393223 PGQ393222:PGQ393223 PQM393222:PQM393223 QAI393222:QAI393223 QKE393222:QKE393223 QUA393222:QUA393223 RDW393222:RDW393223 RNS393222:RNS393223 RXO393222:RXO393223 SHK393222:SHK393223 SRG393222:SRG393223 TBC393222:TBC393223 TKY393222:TKY393223 TUU393222:TUU393223 UEQ393222:UEQ393223 UOM393222:UOM393223 UYI393222:UYI393223 VIE393222:VIE393223 VSA393222:VSA393223 WBW393222:WBW393223 WLS393222:WLS393223 WVO393222:WVO393223 G458758:G458759 JC458758:JC458759 SY458758:SY458759 ACU458758:ACU458759 AMQ458758:AMQ458759 AWM458758:AWM458759 BGI458758:BGI458759 BQE458758:BQE458759 CAA458758:CAA458759 CJW458758:CJW458759 CTS458758:CTS458759 DDO458758:DDO458759 DNK458758:DNK458759 DXG458758:DXG458759 EHC458758:EHC458759 EQY458758:EQY458759 FAU458758:FAU458759 FKQ458758:FKQ458759 FUM458758:FUM458759 GEI458758:GEI458759 GOE458758:GOE458759 GYA458758:GYA458759 HHW458758:HHW458759 HRS458758:HRS458759 IBO458758:IBO458759 ILK458758:ILK458759 IVG458758:IVG458759 JFC458758:JFC458759 JOY458758:JOY458759 JYU458758:JYU458759 KIQ458758:KIQ458759 KSM458758:KSM458759 LCI458758:LCI458759 LME458758:LME458759 LWA458758:LWA458759 MFW458758:MFW458759 MPS458758:MPS458759 MZO458758:MZO458759 NJK458758:NJK458759 NTG458758:NTG458759 ODC458758:ODC458759 OMY458758:OMY458759 OWU458758:OWU458759 PGQ458758:PGQ458759 PQM458758:PQM458759 QAI458758:QAI458759 QKE458758:QKE458759 QUA458758:QUA458759 RDW458758:RDW458759 RNS458758:RNS458759 RXO458758:RXO458759 SHK458758:SHK458759 SRG458758:SRG458759 TBC458758:TBC458759 TKY458758:TKY458759 TUU458758:TUU458759 UEQ458758:UEQ458759 UOM458758:UOM458759 UYI458758:UYI458759 VIE458758:VIE458759 VSA458758:VSA458759 WBW458758:WBW458759 WLS458758:WLS458759 WVO458758:WVO458759 G524294:G524295 JC524294:JC524295 SY524294:SY524295 ACU524294:ACU524295 AMQ524294:AMQ524295 AWM524294:AWM524295 BGI524294:BGI524295 BQE524294:BQE524295 CAA524294:CAA524295 CJW524294:CJW524295 CTS524294:CTS524295 DDO524294:DDO524295 DNK524294:DNK524295 DXG524294:DXG524295 EHC524294:EHC524295 EQY524294:EQY524295 FAU524294:FAU524295 FKQ524294:FKQ524295 FUM524294:FUM524295 GEI524294:GEI524295 GOE524294:GOE524295 GYA524294:GYA524295 HHW524294:HHW524295 HRS524294:HRS524295 IBO524294:IBO524295 ILK524294:ILK524295 IVG524294:IVG524295 JFC524294:JFC524295 JOY524294:JOY524295 JYU524294:JYU524295 KIQ524294:KIQ524295 KSM524294:KSM524295 LCI524294:LCI524295 LME524294:LME524295 LWA524294:LWA524295 MFW524294:MFW524295 MPS524294:MPS524295 MZO524294:MZO524295 NJK524294:NJK524295 NTG524294:NTG524295 ODC524294:ODC524295 OMY524294:OMY524295 OWU524294:OWU524295 PGQ524294:PGQ524295 PQM524294:PQM524295 QAI524294:QAI524295 QKE524294:QKE524295 QUA524294:QUA524295 RDW524294:RDW524295 RNS524294:RNS524295 RXO524294:RXO524295 SHK524294:SHK524295 SRG524294:SRG524295 TBC524294:TBC524295 TKY524294:TKY524295 TUU524294:TUU524295 UEQ524294:UEQ524295 UOM524294:UOM524295 UYI524294:UYI524295 VIE524294:VIE524295 VSA524294:VSA524295 WBW524294:WBW524295 WLS524294:WLS524295 WVO524294:WVO524295 G589830:G589831 JC589830:JC589831 SY589830:SY589831 ACU589830:ACU589831 AMQ589830:AMQ589831 AWM589830:AWM589831 BGI589830:BGI589831 BQE589830:BQE589831 CAA589830:CAA589831 CJW589830:CJW589831 CTS589830:CTS589831 DDO589830:DDO589831 DNK589830:DNK589831 DXG589830:DXG589831 EHC589830:EHC589831 EQY589830:EQY589831 FAU589830:FAU589831 FKQ589830:FKQ589831 FUM589830:FUM589831 GEI589830:GEI589831 GOE589830:GOE589831 GYA589830:GYA589831 HHW589830:HHW589831 HRS589830:HRS589831 IBO589830:IBO589831 ILK589830:ILK589831 IVG589830:IVG589831 JFC589830:JFC589831 JOY589830:JOY589831 JYU589830:JYU589831 KIQ589830:KIQ589831 KSM589830:KSM589831 LCI589830:LCI589831 LME589830:LME589831 LWA589830:LWA589831 MFW589830:MFW589831 MPS589830:MPS589831 MZO589830:MZO589831 NJK589830:NJK589831 NTG589830:NTG589831 ODC589830:ODC589831 OMY589830:OMY589831 OWU589830:OWU589831 PGQ589830:PGQ589831 PQM589830:PQM589831 QAI589830:QAI589831 QKE589830:QKE589831 QUA589830:QUA589831 RDW589830:RDW589831 RNS589830:RNS589831 RXO589830:RXO589831 SHK589830:SHK589831 SRG589830:SRG589831 TBC589830:TBC589831 TKY589830:TKY589831 TUU589830:TUU589831 UEQ589830:UEQ589831 UOM589830:UOM589831 UYI589830:UYI589831 VIE589830:VIE589831 VSA589830:VSA589831 WBW589830:WBW589831 WLS589830:WLS589831 WVO589830:WVO589831 G655366:G655367 JC655366:JC655367 SY655366:SY655367 ACU655366:ACU655367 AMQ655366:AMQ655367 AWM655366:AWM655367 BGI655366:BGI655367 BQE655366:BQE655367 CAA655366:CAA655367 CJW655366:CJW655367 CTS655366:CTS655367 DDO655366:DDO655367 DNK655366:DNK655367 DXG655366:DXG655367 EHC655366:EHC655367 EQY655366:EQY655367 FAU655366:FAU655367 FKQ655366:FKQ655367 FUM655366:FUM655367 GEI655366:GEI655367 GOE655366:GOE655367 GYA655366:GYA655367 HHW655366:HHW655367 HRS655366:HRS655367 IBO655366:IBO655367 ILK655366:ILK655367 IVG655366:IVG655367 JFC655366:JFC655367 JOY655366:JOY655367 JYU655366:JYU655367 KIQ655366:KIQ655367 KSM655366:KSM655367 LCI655366:LCI655367 LME655366:LME655367 LWA655366:LWA655367 MFW655366:MFW655367 MPS655366:MPS655367 MZO655366:MZO655367 NJK655366:NJK655367 NTG655366:NTG655367 ODC655366:ODC655367 OMY655366:OMY655367 OWU655366:OWU655367 PGQ655366:PGQ655367 PQM655366:PQM655367 QAI655366:QAI655367 QKE655366:QKE655367 QUA655366:QUA655367 RDW655366:RDW655367 RNS655366:RNS655367 RXO655366:RXO655367 SHK655366:SHK655367 SRG655366:SRG655367 TBC655366:TBC655367 TKY655366:TKY655367 TUU655366:TUU655367 UEQ655366:UEQ655367 UOM655366:UOM655367 UYI655366:UYI655367 VIE655366:VIE655367 VSA655366:VSA655367 WBW655366:WBW655367 WLS655366:WLS655367 WVO655366:WVO655367 G720902:G720903 JC720902:JC720903 SY720902:SY720903 ACU720902:ACU720903 AMQ720902:AMQ720903 AWM720902:AWM720903 BGI720902:BGI720903 BQE720902:BQE720903 CAA720902:CAA720903 CJW720902:CJW720903 CTS720902:CTS720903 DDO720902:DDO720903 DNK720902:DNK720903 DXG720902:DXG720903 EHC720902:EHC720903 EQY720902:EQY720903 FAU720902:FAU720903 FKQ720902:FKQ720903 FUM720902:FUM720903 GEI720902:GEI720903 GOE720902:GOE720903 GYA720902:GYA720903 HHW720902:HHW720903 HRS720902:HRS720903 IBO720902:IBO720903 ILK720902:ILK720903 IVG720902:IVG720903 JFC720902:JFC720903 JOY720902:JOY720903 JYU720902:JYU720903 KIQ720902:KIQ720903 KSM720902:KSM720903 LCI720902:LCI720903 LME720902:LME720903 LWA720902:LWA720903 MFW720902:MFW720903 MPS720902:MPS720903 MZO720902:MZO720903 NJK720902:NJK720903 NTG720902:NTG720903 ODC720902:ODC720903 OMY720902:OMY720903 OWU720902:OWU720903 PGQ720902:PGQ720903 PQM720902:PQM720903 QAI720902:QAI720903 QKE720902:QKE720903 QUA720902:QUA720903 RDW720902:RDW720903 RNS720902:RNS720903 RXO720902:RXO720903 SHK720902:SHK720903 SRG720902:SRG720903 TBC720902:TBC720903 TKY720902:TKY720903 TUU720902:TUU720903 UEQ720902:UEQ720903 UOM720902:UOM720903 UYI720902:UYI720903 VIE720902:VIE720903 VSA720902:VSA720903 WBW720902:WBW720903 WLS720902:WLS720903 WVO720902:WVO720903 G786438:G786439 JC786438:JC786439 SY786438:SY786439 ACU786438:ACU786439 AMQ786438:AMQ786439 AWM786438:AWM786439 BGI786438:BGI786439 BQE786438:BQE786439 CAA786438:CAA786439 CJW786438:CJW786439 CTS786438:CTS786439 DDO786438:DDO786439 DNK786438:DNK786439 DXG786438:DXG786439 EHC786438:EHC786439 EQY786438:EQY786439 FAU786438:FAU786439 FKQ786438:FKQ786439 FUM786438:FUM786439 GEI786438:GEI786439 GOE786438:GOE786439 GYA786438:GYA786439 HHW786438:HHW786439 HRS786438:HRS786439 IBO786438:IBO786439 ILK786438:ILK786439 IVG786438:IVG786439 JFC786438:JFC786439 JOY786438:JOY786439 JYU786438:JYU786439 KIQ786438:KIQ786439 KSM786438:KSM786439 LCI786438:LCI786439 LME786438:LME786439 LWA786438:LWA786439 MFW786438:MFW786439 MPS786438:MPS786439 MZO786438:MZO786439 NJK786438:NJK786439 NTG786438:NTG786439 ODC786438:ODC786439 OMY786438:OMY786439 OWU786438:OWU786439 PGQ786438:PGQ786439 PQM786438:PQM786439 QAI786438:QAI786439 QKE786438:QKE786439 QUA786438:QUA786439 RDW786438:RDW786439 RNS786438:RNS786439 RXO786438:RXO786439 SHK786438:SHK786439 SRG786438:SRG786439 TBC786438:TBC786439 TKY786438:TKY786439 TUU786438:TUU786439 UEQ786438:UEQ786439 UOM786438:UOM786439 UYI786438:UYI786439 VIE786438:VIE786439 VSA786438:VSA786439 WBW786438:WBW786439 WLS786438:WLS786439 WVO786438:WVO786439 G851974:G851975 JC851974:JC851975 SY851974:SY851975 ACU851974:ACU851975 AMQ851974:AMQ851975 AWM851974:AWM851975 BGI851974:BGI851975 BQE851974:BQE851975 CAA851974:CAA851975 CJW851974:CJW851975 CTS851974:CTS851975 DDO851974:DDO851975 DNK851974:DNK851975 DXG851974:DXG851975 EHC851974:EHC851975 EQY851974:EQY851975 FAU851974:FAU851975 FKQ851974:FKQ851975 FUM851974:FUM851975 GEI851974:GEI851975 GOE851974:GOE851975 GYA851974:GYA851975 HHW851974:HHW851975 HRS851974:HRS851975 IBO851974:IBO851975 ILK851974:ILK851975 IVG851974:IVG851975 JFC851974:JFC851975 JOY851974:JOY851975 JYU851974:JYU851975 KIQ851974:KIQ851975 KSM851974:KSM851975 LCI851974:LCI851975 LME851974:LME851975 LWA851974:LWA851975 MFW851974:MFW851975 MPS851974:MPS851975 MZO851974:MZO851975 NJK851974:NJK851975 NTG851974:NTG851975 ODC851974:ODC851975 OMY851974:OMY851975 OWU851974:OWU851975 PGQ851974:PGQ851975 PQM851974:PQM851975 QAI851974:QAI851975 QKE851974:QKE851975 QUA851974:QUA851975 RDW851974:RDW851975 RNS851974:RNS851975 RXO851974:RXO851975 SHK851974:SHK851975 SRG851974:SRG851975 TBC851974:TBC851975 TKY851974:TKY851975 TUU851974:TUU851975 UEQ851974:UEQ851975 UOM851974:UOM851975 UYI851974:UYI851975 VIE851974:VIE851975 VSA851974:VSA851975 WBW851974:WBW851975 WLS851974:WLS851975 WVO851974:WVO851975 G917510:G917511 JC917510:JC917511 SY917510:SY917511 ACU917510:ACU917511 AMQ917510:AMQ917511 AWM917510:AWM917511 BGI917510:BGI917511 BQE917510:BQE917511 CAA917510:CAA917511 CJW917510:CJW917511 CTS917510:CTS917511 DDO917510:DDO917511 DNK917510:DNK917511 DXG917510:DXG917511 EHC917510:EHC917511 EQY917510:EQY917511 FAU917510:FAU917511 FKQ917510:FKQ917511 FUM917510:FUM917511 GEI917510:GEI917511 GOE917510:GOE917511 GYA917510:GYA917511 HHW917510:HHW917511 HRS917510:HRS917511 IBO917510:IBO917511 ILK917510:ILK917511 IVG917510:IVG917511 JFC917510:JFC917511 JOY917510:JOY917511 JYU917510:JYU917511 KIQ917510:KIQ917511 KSM917510:KSM917511 LCI917510:LCI917511 LME917510:LME917511 LWA917510:LWA917511 MFW917510:MFW917511 MPS917510:MPS917511 MZO917510:MZO917511 NJK917510:NJK917511 NTG917510:NTG917511 ODC917510:ODC917511 OMY917510:OMY917511 OWU917510:OWU917511 PGQ917510:PGQ917511 PQM917510:PQM917511 QAI917510:QAI917511 QKE917510:QKE917511 QUA917510:QUA917511 RDW917510:RDW917511 RNS917510:RNS917511 RXO917510:RXO917511 SHK917510:SHK917511 SRG917510:SRG917511 TBC917510:TBC917511 TKY917510:TKY917511 TUU917510:TUU917511 UEQ917510:UEQ917511 UOM917510:UOM917511 UYI917510:UYI917511 VIE917510:VIE917511 VSA917510:VSA917511 WBW917510:WBW917511 WLS917510:WLS917511 WVO917510:WVO917511 G983046:G983047 JC983046:JC983047 SY983046:SY983047 ACU983046:ACU983047 AMQ983046:AMQ983047 AWM983046:AWM983047 BGI983046:BGI983047 BQE983046:BQE983047 CAA983046:CAA983047 CJW983046:CJW983047 CTS983046:CTS983047 DDO983046:DDO983047 DNK983046:DNK983047 DXG983046:DXG983047 EHC983046:EHC983047 EQY983046:EQY983047 FAU983046:FAU983047 FKQ983046:FKQ983047 FUM983046:FUM983047 GEI983046:GEI983047 GOE983046:GOE983047 GYA983046:GYA983047 HHW983046:HHW983047 HRS983046:HRS983047 IBO983046:IBO983047 ILK983046:ILK983047 IVG983046:IVG983047 JFC983046:JFC983047 JOY983046:JOY983047 JYU983046:JYU983047 KIQ983046:KIQ983047 KSM983046:KSM983047 LCI983046:LCI983047 LME983046:LME983047 LWA983046:LWA983047 MFW983046:MFW983047 MPS983046:MPS983047 MZO983046:MZO983047 NJK983046:NJK983047 NTG983046:NTG983047 ODC983046:ODC983047 OMY983046:OMY983047 OWU983046:OWU983047 PGQ983046:PGQ983047 PQM983046:PQM983047 QAI983046:QAI983047 QKE983046:QKE983047 QUA983046:QUA983047 RDW983046:RDW983047 RNS983046:RNS983047 RXO983046:RXO983047 SHK983046:SHK983047 SRG983046:SRG983047 TBC983046:TBC983047 TKY983046:TKY983047 TUU983046:TUU983047 UEQ983046:UEQ983047 UOM983046:UOM983047 UYI983046:UYI983047 VIE983046:VIE983047 VSA983046:VSA983047 WBW983046:WBW983047 WLS983046:WLS983047 WVO983046:WVO983047">
      <formula1>INDIRECT(F6)</formula1>
    </dataValidation>
    <dataValidation type="list" allowBlank="1" showInputMessage="1" showErrorMessage="1" sqref="E5:E27 JA5:JA27 SW5:SW27 ACS5:ACS27 AMO5:AMO27 AWK5:AWK27 BGG5:BGG27 BQC5:BQC27 BZY5:BZY27 CJU5:CJU27 CTQ5:CTQ27 DDM5:DDM27 DNI5:DNI27 DXE5:DXE27 EHA5:EHA27 EQW5:EQW27 FAS5:FAS27 FKO5:FKO27 FUK5:FUK27 GEG5:GEG27 GOC5:GOC27 GXY5:GXY27 HHU5:HHU27 HRQ5:HRQ27 IBM5:IBM27 ILI5:ILI27 IVE5:IVE27 JFA5:JFA27 JOW5:JOW27 JYS5:JYS27 KIO5:KIO27 KSK5:KSK27 LCG5:LCG27 LMC5:LMC27 LVY5:LVY27 MFU5:MFU27 MPQ5:MPQ27 MZM5:MZM27 NJI5:NJI27 NTE5:NTE27 ODA5:ODA27 OMW5:OMW27 OWS5:OWS27 PGO5:PGO27 PQK5:PQK27 QAG5:QAG27 QKC5:QKC27 QTY5:QTY27 RDU5:RDU27 RNQ5:RNQ27 RXM5:RXM27 SHI5:SHI27 SRE5:SRE27 TBA5:TBA27 TKW5:TKW27 TUS5:TUS27 UEO5:UEO27 UOK5:UOK27 UYG5:UYG27 VIC5:VIC27 VRY5:VRY27 WBU5:WBU27 WLQ5:WLQ27 WVM5:WVM27 E65541:E65563 JA65541:JA65563 SW65541:SW65563 ACS65541:ACS65563 AMO65541:AMO65563 AWK65541:AWK65563 BGG65541:BGG65563 BQC65541:BQC65563 BZY65541:BZY65563 CJU65541:CJU65563 CTQ65541:CTQ65563 DDM65541:DDM65563 DNI65541:DNI65563 DXE65541:DXE65563 EHA65541:EHA65563 EQW65541:EQW65563 FAS65541:FAS65563 FKO65541:FKO65563 FUK65541:FUK65563 GEG65541:GEG65563 GOC65541:GOC65563 GXY65541:GXY65563 HHU65541:HHU65563 HRQ65541:HRQ65563 IBM65541:IBM65563 ILI65541:ILI65563 IVE65541:IVE65563 JFA65541:JFA65563 JOW65541:JOW65563 JYS65541:JYS65563 KIO65541:KIO65563 KSK65541:KSK65563 LCG65541:LCG65563 LMC65541:LMC65563 LVY65541:LVY65563 MFU65541:MFU65563 MPQ65541:MPQ65563 MZM65541:MZM65563 NJI65541:NJI65563 NTE65541:NTE65563 ODA65541:ODA65563 OMW65541:OMW65563 OWS65541:OWS65563 PGO65541:PGO65563 PQK65541:PQK65563 QAG65541:QAG65563 QKC65541:QKC65563 QTY65541:QTY65563 RDU65541:RDU65563 RNQ65541:RNQ65563 RXM65541:RXM65563 SHI65541:SHI65563 SRE65541:SRE65563 TBA65541:TBA65563 TKW65541:TKW65563 TUS65541:TUS65563 UEO65541:UEO65563 UOK65541:UOK65563 UYG65541:UYG65563 VIC65541:VIC65563 VRY65541:VRY65563 WBU65541:WBU65563 WLQ65541:WLQ65563 WVM65541:WVM65563 E131077:E131099 JA131077:JA131099 SW131077:SW131099 ACS131077:ACS131099 AMO131077:AMO131099 AWK131077:AWK131099 BGG131077:BGG131099 BQC131077:BQC131099 BZY131077:BZY131099 CJU131077:CJU131099 CTQ131077:CTQ131099 DDM131077:DDM131099 DNI131077:DNI131099 DXE131077:DXE131099 EHA131077:EHA131099 EQW131077:EQW131099 FAS131077:FAS131099 FKO131077:FKO131099 FUK131077:FUK131099 GEG131077:GEG131099 GOC131077:GOC131099 GXY131077:GXY131099 HHU131077:HHU131099 HRQ131077:HRQ131099 IBM131077:IBM131099 ILI131077:ILI131099 IVE131077:IVE131099 JFA131077:JFA131099 JOW131077:JOW131099 JYS131077:JYS131099 KIO131077:KIO131099 KSK131077:KSK131099 LCG131077:LCG131099 LMC131077:LMC131099 LVY131077:LVY131099 MFU131077:MFU131099 MPQ131077:MPQ131099 MZM131077:MZM131099 NJI131077:NJI131099 NTE131077:NTE131099 ODA131077:ODA131099 OMW131077:OMW131099 OWS131077:OWS131099 PGO131077:PGO131099 PQK131077:PQK131099 QAG131077:QAG131099 QKC131077:QKC131099 QTY131077:QTY131099 RDU131077:RDU131099 RNQ131077:RNQ131099 RXM131077:RXM131099 SHI131077:SHI131099 SRE131077:SRE131099 TBA131077:TBA131099 TKW131077:TKW131099 TUS131077:TUS131099 UEO131077:UEO131099 UOK131077:UOK131099 UYG131077:UYG131099 VIC131077:VIC131099 VRY131077:VRY131099 WBU131077:WBU131099 WLQ131077:WLQ131099 WVM131077:WVM131099 E196613:E196635 JA196613:JA196635 SW196613:SW196635 ACS196613:ACS196635 AMO196613:AMO196635 AWK196613:AWK196635 BGG196613:BGG196635 BQC196613:BQC196635 BZY196613:BZY196635 CJU196613:CJU196635 CTQ196613:CTQ196635 DDM196613:DDM196635 DNI196613:DNI196635 DXE196613:DXE196635 EHA196613:EHA196635 EQW196613:EQW196635 FAS196613:FAS196635 FKO196613:FKO196635 FUK196613:FUK196635 GEG196613:GEG196635 GOC196613:GOC196635 GXY196613:GXY196635 HHU196613:HHU196635 HRQ196613:HRQ196635 IBM196613:IBM196635 ILI196613:ILI196635 IVE196613:IVE196635 JFA196613:JFA196635 JOW196613:JOW196635 JYS196613:JYS196635 KIO196613:KIO196635 KSK196613:KSK196635 LCG196613:LCG196635 LMC196613:LMC196635 LVY196613:LVY196635 MFU196613:MFU196635 MPQ196613:MPQ196635 MZM196613:MZM196635 NJI196613:NJI196635 NTE196613:NTE196635 ODA196613:ODA196635 OMW196613:OMW196635 OWS196613:OWS196635 PGO196613:PGO196635 PQK196613:PQK196635 QAG196613:QAG196635 QKC196613:QKC196635 QTY196613:QTY196635 RDU196613:RDU196635 RNQ196613:RNQ196635 RXM196613:RXM196635 SHI196613:SHI196635 SRE196613:SRE196635 TBA196613:TBA196635 TKW196613:TKW196635 TUS196613:TUS196635 UEO196613:UEO196635 UOK196613:UOK196635 UYG196613:UYG196635 VIC196613:VIC196635 VRY196613:VRY196635 WBU196613:WBU196635 WLQ196613:WLQ196635 WVM196613:WVM196635 E262149:E262171 JA262149:JA262171 SW262149:SW262171 ACS262149:ACS262171 AMO262149:AMO262171 AWK262149:AWK262171 BGG262149:BGG262171 BQC262149:BQC262171 BZY262149:BZY262171 CJU262149:CJU262171 CTQ262149:CTQ262171 DDM262149:DDM262171 DNI262149:DNI262171 DXE262149:DXE262171 EHA262149:EHA262171 EQW262149:EQW262171 FAS262149:FAS262171 FKO262149:FKO262171 FUK262149:FUK262171 GEG262149:GEG262171 GOC262149:GOC262171 GXY262149:GXY262171 HHU262149:HHU262171 HRQ262149:HRQ262171 IBM262149:IBM262171 ILI262149:ILI262171 IVE262149:IVE262171 JFA262149:JFA262171 JOW262149:JOW262171 JYS262149:JYS262171 KIO262149:KIO262171 KSK262149:KSK262171 LCG262149:LCG262171 LMC262149:LMC262171 LVY262149:LVY262171 MFU262149:MFU262171 MPQ262149:MPQ262171 MZM262149:MZM262171 NJI262149:NJI262171 NTE262149:NTE262171 ODA262149:ODA262171 OMW262149:OMW262171 OWS262149:OWS262171 PGO262149:PGO262171 PQK262149:PQK262171 QAG262149:QAG262171 QKC262149:QKC262171 QTY262149:QTY262171 RDU262149:RDU262171 RNQ262149:RNQ262171 RXM262149:RXM262171 SHI262149:SHI262171 SRE262149:SRE262171 TBA262149:TBA262171 TKW262149:TKW262171 TUS262149:TUS262171 UEO262149:UEO262171 UOK262149:UOK262171 UYG262149:UYG262171 VIC262149:VIC262171 VRY262149:VRY262171 WBU262149:WBU262171 WLQ262149:WLQ262171 WVM262149:WVM262171 E327685:E327707 JA327685:JA327707 SW327685:SW327707 ACS327685:ACS327707 AMO327685:AMO327707 AWK327685:AWK327707 BGG327685:BGG327707 BQC327685:BQC327707 BZY327685:BZY327707 CJU327685:CJU327707 CTQ327685:CTQ327707 DDM327685:DDM327707 DNI327685:DNI327707 DXE327685:DXE327707 EHA327685:EHA327707 EQW327685:EQW327707 FAS327685:FAS327707 FKO327685:FKO327707 FUK327685:FUK327707 GEG327685:GEG327707 GOC327685:GOC327707 GXY327685:GXY327707 HHU327685:HHU327707 HRQ327685:HRQ327707 IBM327685:IBM327707 ILI327685:ILI327707 IVE327685:IVE327707 JFA327685:JFA327707 JOW327685:JOW327707 JYS327685:JYS327707 KIO327685:KIO327707 KSK327685:KSK327707 LCG327685:LCG327707 LMC327685:LMC327707 LVY327685:LVY327707 MFU327685:MFU327707 MPQ327685:MPQ327707 MZM327685:MZM327707 NJI327685:NJI327707 NTE327685:NTE327707 ODA327685:ODA327707 OMW327685:OMW327707 OWS327685:OWS327707 PGO327685:PGO327707 PQK327685:PQK327707 QAG327685:QAG327707 QKC327685:QKC327707 QTY327685:QTY327707 RDU327685:RDU327707 RNQ327685:RNQ327707 RXM327685:RXM327707 SHI327685:SHI327707 SRE327685:SRE327707 TBA327685:TBA327707 TKW327685:TKW327707 TUS327685:TUS327707 UEO327685:UEO327707 UOK327685:UOK327707 UYG327685:UYG327707 VIC327685:VIC327707 VRY327685:VRY327707 WBU327685:WBU327707 WLQ327685:WLQ327707 WVM327685:WVM327707 E393221:E393243 JA393221:JA393243 SW393221:SW393243 ACS393221:ACS393243 AMO393221:AMO393243 AWK393221:AWK393243 BGG393221:BGG393243 BQC393221:BQC393243 BZY393221:BZY393243 CJU393221:CJU393243 CTQ393221:CTQ393243 DDM393221:DDM393243 DNI393221:DNI393243 DXE393221:DXE393243 EHA393221:EHA393243 EQW393221:EQW393243 FAS393221:FAS393243 FKO393221:FKO393243 FUK393221:FUK393243 GEG393221:GEG393243 GOC393221:GOC393243 GXY393221:GXY393243 HHU393221:HHU393243 HRQ393221:HRQ393243 IBM393221:IBM393243 ILI393221:ILI393243 IVE393221:IVE393243 JFA393221:JFA393243 JOW393221:JOW393243 JYS393221:JYS393243 KIO393221:KIO393243 KSK393221:KSK393243 LCG393221:LCG393243 LMC393221:LMC393243 LVY393221:LVY393243 MFU393221:MFU393243 MPQ393221:MPQ393243 MZM393221:MZM393243 NJI393221:NJI393243 NTE393221:NTE393243 ODA393221:ODA393243 OMW393221:OMW393243 OWS393221:OWS393243 PGO393221:PGO393243 PQK393221:PQK393243 QAG393221:QAG393243 QKC393221:QKC393243 QTY393221:QTY393243 RDU393221:RDU393243 RNQ393221:RNQ393243 RXM393221:RXM393243 SHI393221:SHI393243 SRE393221:SRE393243 TBA393221:TBA393243 TKW393221:TKW393243 TUS393221:TUS393243 UEO393221:UEO393243 UOK393221:UOK393243 UYG393221:UYG393243 VIC393221:VIC393243 VRY393221:VRY393243 WBU393221:WBU393243 WLQ393221:WLQ393243 WVM393221:WVM393243 E458757:E458779 JA458757:JA458779 SW458757:SW458779 ACS458757:ACS458779 AMO458757:AMO458779 AWK458757:AWK458779 BGG458757:BGG458779 BQC458757:BQC458779 BZY458757:BZY458779 CJU458757:CJU458779 CTQ458757:CTQ458779 DDM458757:DDM458779 DNI458757:DNI458779 DXE458757:DXE458779 EHA458757:EHA458779 EQW458757:EQW458779 FAS458757:FAS458779 FKO458757:FKO458779 FUK458757:FUK458779 GEG458757:GEG458779 GOC458757:GOC458779 GXY458757:GXY458779 HHU458757:HHU458779 HRQ458757:HRQ458779 IBM458757:IBM458779 ILI458757:ILI458779 IVE458757:IVE458779 JFA458757:JFA458779 JOW458757:JOW458779 JYS458757:JYS458779 KIO458757:KIO458779 KSK458757:KSK458779 LCG458757:LCG458779 LMC458757:LMC458779 LVY458757:LVY458779 MFU458757:MFU458779 MPQ458757:MPQ458779 MZM458757:MZM458779 NJI458757:NJI458779 NTE458757:NTE458779 ODA458757:ODA458779 OMW458757:OMW458779 OWS458757:OWS458779 PGO458757:PGO458779 PQK458757:PQK458779 QAG458757:QAG458779 QKC458757:QKC458779 QTY458757:QTY458779 RDU458757:RDU458779 RNQ458757:RNQ458779 RXM458757:RXM458779 SHI458757:SHI458779 SRE458757:SRE458779 TBA458757:TBA458779 TKW458757:TKW458779 TUS458757:TUS458779 UEO458757:UEO458779 UOK458757:UOK458779 UYG458757:UYG458779 VIC458757:VIC458779 VRY458757:VRY458779 WBU458757:WBU458779 WLQ458757:WLQ458779 WVM458757:WVM458779 E524293:E524315 JA524293:JA524315 SW524293:SW524315 ACS524293:ACS524315 AMO524293:AMO524315 AWK524293:AWK524315 BGG524293:BGG524315 BQC524293:BQC524315 BZY524293:BZY524315 CJU524293:CJU524315 CTQ524293:CTQ524315 DDM524293:DDM524315 DNI524293:DNI524315 DXE524293:DXE524315 EHA524293:EHA524315 EQW524293:EQW524315 FAS524293:FAS524315 FKO524293:FKO524315 FUK524293:FUK524315 GEG524293:GEG524315 GOC524293:GOC524315 GXY524293:GXY524315 HHU524293:HHU524315 HRQ524293:HRQ524315 IBM524293:IBM524315 ILI524293:ILI524315 IVE524293:IVE524315 JFA524293:JFA524315 JOW524293:JOW524315 JYS524293:JYS524315 KIO524293:KIO524315 KSK524293:KSK524315 LCG524293:LCG524315 LMC524293:LMC524315 LVY524293:LVY524315 MFU524293:MFU524315 MPQ524293:MPQ524315 MZM524293:MZM524315 NJI524293:NJI524315 NTE524293:NTE524315 ODA524293:ODA524315 OMW524293:OMW524315 OWS524293:OWS524315 PGO524293:PGO524315 PQK524293:PQK524315 QAG524293:QAG524315 QKC524293:QKC524315 QTY524293:QTY524315 RDU524293:RDU524315 RNQ524293:RNQ524315 RXM524293:RXM524315 SHI524293:SHI524315 SRE524293:SRE524315 TBA524293:TBA524315 TKW524293:TKW524315 TUS524293:TUS524315 UEO524293:UEO524315 UOK524293:UOK524315 UYG524293:UYG524315 VIC524293:VIC524315 VRY524293:VRY524315 WBU524293:WBU524315 WLQ524293:WLQ524315 WVM524293:WVM524315 E589829:E589851 JA589829:JA589851 SW589829:SW589851 ACS589829:ACS589851 AMO589829:AMO589851 AWK589829:AWK589851 BGG589829:BGG589851 BQC589829:BQC589851 BZY589829:BZY589851 CJU589829:CJU589851 CTQ589829:CTQ589851 DDM589829:DDM589851 DNI589829:DNI589851 DXE589829:DXE589851 EHA589829:EHA589851 EQW589829:EQW589851 FAS589829:FAS589851 FKO589829:FKO589851 FUK589829:FUK589851 GEG589829:GEG589851 GOC589829:GOC589851 GXY589829:GXY589851 HHU589829:HHU589851 HRQ589829:HRQ589851 IBM589829:IBM589851 ILI589829:ILI589851 IVE589829:IVE589851 JFA589829:JFA589851 JOW589829:JOW589851 JYS589829:JYS589851 KIO589829:KIO589851 KSK589829:KSK589851 LCG589829:LCG589851 LMC589829:LMC589851 LVY589829:LVY589851 MFU589829:MFU589851 MPQ589829:MPQ589851 MZM589829:MZM589851 NJI589829:NJI589851 NTE589829:NTE589851 ODA589829:ODA589851 OMW589829:OMW589851 OWS589829:OWS589851 PGO589829:PGO589851 PQK589829:PQK589851 QAG589829:QAG589851 QKC589829:QKC589851 QTY589829:QTY589851 RDU589829:RDU589851 RNQ589829:RNQ589851 RXM589829:RXM589851 SHI589829:SHI589851 SRE589829:SRE589851 TBA589829:TBA589851 TKW589829:TKW589851 TUS589829:TUS589851 UEO589829:UEO589851 UOK589829:UOK589851 UYG589829:UYG589851 VIC589829:VIC589851 VRY589829:VRY589851 WBU589829:WBU589851 WLQ589829:WLQ589851 WVM589829:WVM589851 E655365:E655387 JA655365:JA655387 SW655365:SW655387 ACS655365:ACS655387 AMO655365:AMO655387 AWK655365:AWK655387 BGG655365:BGG655387 BQC655365:BQC655387 BZY655365:BZY655387 CJU655365:CJU655387 CTQ655365:CTQ655387 DDM655365:DDM655387 DNI655365:DNI655387 DXE655365:DXE655387 EHA655365:EHA655387 EQW655365:EQW655387 FAS655365:FAS655387 FKO655365:FKO655387 FUK655365:FUK655387 GEG655365:GEG655387 GOC655365:GOC655387 GXY655365:GXY655387 HHU655365:HHU655387 HRQ655365:HRQ655387 IBM655365:IBM655387 ILI655365:ILI655387 IVE655365:IVE655387 JFA655365:JFA655387 JOW655365:JOW655387 JYS655365:JYS655387 KIO655365:KIO655387 KSK655365:KSK655387 LCG655365:LCG655387 LMC655365:LMC655387 LVY655365:LVY655387 MFU655365:MFU655387 MPQ655365:MPQ655387 MZM655365:MZM655387 NJI655365:NJI655387 NTE655365:NTE655387 ODA655365:ODA655387 OMW655365:OMW655387 OWS655365:OWS655387 PGO655365:PGO655387 PQK655365:PQK655387 QAG655365:QAG655387 QKC655365:QKC655387 QTY655365:QTY655387 RDU655365:RDU655387 RNQ655365:RNQ655387 RXM655365:RXM655387 SHI655365:SHI655387 SRE655365:SRE655387 TBA655365:TBA655387 TKW655365:TKW655387 TUS655365:TUS655387 UEO655365:UEO655387 UOK655365:UOK655387 UYG655365:UYG655387 VIC655365:VIC655387 VRY655365:VRY655387 WBU655365:WBU655387 WLQ655365:WLQ655387 WVM655365:WVM655387 E720901:E720923 JA720901:JA720923 SW720901:SW720923 ACS720901:ACS720923 AMO720901:AMO720923 AWK720901:AWK720923 BGG720901:BGG720923 BQC720901:BQC720923 BZY720901:BZY720923 CJU720901:CJU720923 CTQ720901:CTQ720923 DDM720901:DDM720923 DNI720901:DNI720923 DXE720901:DXE720923 EHA720901:EHA720923 EQW720901:EQW720923 FAS720901:FAS720923 FKO720901:FKO720923 FUK720901:FUK720923 GEG720901:GEG720923 GOC720901:GOC720923 GXY720901:GXY720923 HHU720901:HHU720923 HRQ720901:HRQ720923 IBM720901:IBM720923 ILI720901:ILI720923 IVE720901:IVE720923 JFA720901:JFA720923 JOW720901:JOW720923 JYS720901:JYS720923 KIO720901:KIO720923 KSK720901:KSK720923 LCG720901:LCG720923 LMC720901:LMC720923 LVY720901:LVY720923 MFU720901:MFU720923 MPQ720901:MPQ720923 MZM720901:MZM720923 NJI720901:NJI720923 NTE720901:NTE720923 ODA720901:ODA720923 OMW720901:OMW720923 OWS720901:OWS720923 PGO720901:PGO720923 PQK720901:PQK720923 QAG720901:QAG720923 QKC720901:QKC720923 QTY720901:QTY720923 RDU720901:RDU720923 RNQ720901:RNQ720923 RXM720901:RXM720923 SHI720901:SHI720923 SRE720901:SRE720923 TBA720901:TBA720923 TKW720901:TKW720923 TUS720901:TUS720923 UEO720901:UEO720923 UOK720901:UOK720923 UYG720901:UYG720923 VIC720901:VIC720923 VRY720901:VRY720923 WBU720901:WBU720923 WLQ720901:WLQ720923 WVM720901:WVM720923 E786437:E786459 JA786437:JA786459 SW786437:SW786459 ACS786437:ACS786459 AMO786437:AMO786459 AWK786437:AWK786459 BGG786437:BGG786459 BQC786437:BQC786459 BZY786437:BZY786459 CJU786437:CJU786459 CTQ786437:CTQ786459 DDM786437:DDM786459 DNI786437:DNI786459 DXE786437:DXE786459 EHA786437:EHA786459 EQW786437:EQW786459 FAS786437:FAS786459 FKO786437:FKO786459 FUK786437:FUK786459 GEG786437:GEG786459 GOC786437:GOC786459 GXY786437:GXY786459 HHU786437:HHU786459 HRQ786437:HRQ786459 IBM786437:IBM786459 ILI786437:ILI786459 IVE786437:IVE786459 JFA786437:JFA786459 JOW786437:JOW786459 JYS786437:JYS786459 KIO786437:KIO786459 KSK786437:KSK786459 LCG786437:LCG786459 LMC786437:LMC786459 LVY786437:LVY786459 MFU786437:MFU786459 MPQ786437:MPQ786459 MZM786437:MZM786459 NJI786437:NJI786459 NTE786437:NTE786459 ODA786437:ODA786459 OMW786437:OMW786459 OWS786437:OWS786459 PGO786437:PGO786459 PQK786437:PQK786459 QAG786437:QAG786459 QKC786437:QKC786459 QTY786437:QTY786459 RDU786437:RDU786459 RNQ786437:RNQ786459 RXM786437:RXM786459 SHI786437:SHI786459 SRE786437:SRE786459 TBA786437:TBA786459 TKW786437:TKW786459 TUS786437:TUS786459 UEO786437:UEO786459 UOK786437:UOK786459 UYG786437:UYG786459 VIC786437:VIC786459 VRY786437:VRY786459 WBU786437:WBU786459 WLQ786437:WLQ786459 WVM786437:WVM786459 E851973:E851995 JA851973:JA851995 SW851973:SW851995 ACS851973:ACS851995 AMO851973:AMO851995 AWK851973:AWK851995 BGG851973:BGG851995 BQC851973:BQC851995 BZY851973:BZY851995 CJU851973:CJU851995 CTQ851973:CTQ851995 DDM851973:DDM851995 DNI851973:DNI851995 DXE851973:DXE851995 EHA851973:EHA851995 EQW851973:EQW851995 FAS851973:FAS851995 FKO851973:FKO851995 FUK851973:FUK851995 GEG851973:GEG851995 GOC851973:GOC851995 GXY851973:GXY851995 HHU851973:HHU851995 HRQ851973:HRQ851995 IBM851973:IBM851995 ILI851973:ILI851995 IVE851973:IVE851995 JFA851973:JFA851995 JOW851973:JOW851995 JYS851973:JYS851995 KIO851973:KIO851995 KSK851973:KSK851995 LCG851973:LCG851995 LMC851973:LMC851995 LVY851973:LVY851995 MFU851973:MFU851995 MPQ851973:MPQ851995 MZM851973:MZM851995 NJI851973:NJI851995 NTE851973:NTE851995 ODA851973:ODA851995 OMW851973:OMW851995 OWS851973:OWS851995 PGO851973:PGO851995 PQK851973:PQK851995 QAG851973:QAG851995 QKC851973:QKC851995 QTY851973:QTY851995 RDU851973:RDU851995 RNQ851973:RNQ851995 RXM851973:RXM851995 SHI851973:SHI851995 SRE851973:SRE851995 TBA851973:TBA851995 TKW851973:TKW851995 TUS851973:TUS851995 UEO851973:UEO851995 UOK851973:UOK851995 UYG851973:UYG851995 VIC851973:VIC851995 VRY851973:VRY851995 WBU851973:WBU851995 WLQ851973:WLQ851995 WVM851973:WVM851995 E917509:E917531 JA917509:JA917531 SW917509:SW917531 ACS917509:ACS917531 AMO917509:AMO917531 AWK917509:AWK917531 BGG917509:BGG917531 BQC917509:BQC917531 BZY917509:BZY917531 CJU917509:CJU917531 CTQ917509:CTQ917531 DDM917509:DDM917531 DNI917509:DNI917531 DXE917509:DXE917531 EHA917509:EHA917531 EQW917509:EQW917531 FAS917509:FAS917531 FKO917509:FKO917531 FUK917509:FUK917531 GEG917509:GEG917531 GOC917509:GOC917531 GXY917509:GXY917531 HHU917509:HHU917531 HRQ917509:HRQ917531 IBM917509:IBM917531 ILI917509:ILI917531 IVE917509:IVE917531 JFA917509:JFA917531 JOW917509:JOW917531 JYS917509:JYS917531 KIO917509:KIO917531 KSK917509:KSK917531 LCG917509:LCG917531 LMC917509:LMC917531 LVY917509:LVY917531 MFU917509:MFU917531 MPQ917509:MPQ917531 MZM917509:MZM917531 NJI917509:NJI917531 NTE917509:NTE917531 ODA917509:ODA917531 OMW917509:OMW917531 OWS917509:OWS917531 PGO917509:PGO917531 PQK917509:PQK917531 QAG917509:QAG917531 QKC917509:QKC917531 QTY917509:QTY917531 RDU917509:RDU917531 RNQ917509:RNQ917531 RXM917509:RXM917531 SHI917509:SHI917531 SRE917509:SRE917531 TBA917509:TBA917531 TKW917509:TKW917531 TUS917509:TUS917531 UEO917509:UEO917531 UOK917509:UOK917531 UYG917509:UYG917531 VIC917509:VIC917531 VRY917509:VRY917531 WBU917509:WBU917531 WLQ917509:WLQ917531 WVM917509:WVM917531 E983045:E983067 JA983045:JA983067 SW983045:SW983067 ACS983045:ACS983067 AMO983045:AMO983067 AWK983045:AWK983067 BGG983045:BGG983067 BQC983045:BQC983067 BZY983045:BZY983067 CJU983045:CJU983067 CTQ983045:CTQ983067 DDM983045:DDM983067 DNI983045:DNI983067 DXE983045:DXE983067 EHA983045:EHA983067 EQW983045:EQW983067 FAS983045:FAS983067 FKO983045:FKO983067 FUK983045:FUK983067 GEG983045:GEG983067 GOC983045:GOC983067 GXY983045:GXY983067 HHU983045:HHU983067 HRQ983045:HRQ983067 IBM983045:IBM983067 ILI983045:ILI983067 IVE983045:IVE983067 JFA983045:JFA983067 JOW983045:JOW983067 JYS983045:JYS983067 KIO983045:KIO983067 KSK983045:KSK983067 LCG983045:LCG983067 LMC983045:LMC983067 LVY983045:LVY983067 MFU983045:MFU983067 MPQ983045:MPQ983067 MZM983045:MZM983067 NJI983045:NJI983067 NTE983045:NTE983067 ODA983045:ODA983067 OMW983045:OMW983067 OWS983045:OWS983067 PGO983045:PGO983067 PQK983045:PQK983067 QAG983045:QAG983067 QKC983045:QKC983067 QTY983045:QTY983067 RDU983045:RDU983067 RNQ983045:RNQ983067 RXM983045:RXM983067 SHI983045:SHI983067 SRE983045:SRE983067 TBA983045:TBA983067 TKW983045:TKW983067 TUS983045:TUS983067 UEO983045:UEO983067 UOK983045:UOK983067 UYG983045:UYG983067 VIC983045:VIC983067 VRY983045:VRY983067 WBU983045:WBU983067 WLQ983045:WLQ983067 WVM983045:WVM983067">
      <formula1>type_all</formula1>
    </dataValidation>
  </dataValidations>
  <pageMargins left="0.31496062992125984" right="0.31496062992125984" top="0.35433070866141736" bottom="0.35433070866141736" header="0.11811023622047245" footer="0.11811023622047245"/>
  <pageSetup paperSize="9" scale="70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sqref="A1:G15"/>
    </sheetView>
  </sheetViews>
  <sheetFormatPr defaultRowHeight="21"/>
  <cols>
    <col min="1" max="1" width="13.625" style="59" customWidth="1"/>
    <col min="2" max="2" width="10.875" style="59" bestFit="1" customWidth="1"/>
    <col min="3" max="3" width="9.5" style="59" bestFit="1" customWidth="1"/>
    <col min="4" max="5" width="9.875" style="59" bestFit="1" customWidth="1"/>
    <col min="6" max="6" width="12.125" style="59" customWidth="1"/>
    <col min="7" max="7" width="16.375" style="59" customWidth="1"/>
    <col min="8" max="16384" width="9" style="59"/>
  </cols>
  <sheetData>
    <row r="1" spans="1:7">
      <c r="A1" s="709" t="s">
        <v>1028</v>
      </c>
    </row>
    <row r="2" spans="1:7">
      <c r="A2" s="320"/>
      <c r="B2" s="953" t="s">
        <v>675</v>
      </c>
      <c r="C2" s="954"/>
      <c r="D2" s="953" t="s">
        <v>676</v>
      </c>
      <c r="E2" s="955"/>
      <c r="F2" s="710" t="s">
        <v>718</v>
      </c>
      <c r="G2" s="713" t="s">
        <v>617</v>
      </c>
    </row>
    <row r="3" spans="1:7">
      <c r="A3" s="321"/>
      <c r="B3" s="328">
        <v>0.9</v>
      </c>
      <c r="C3" s="328">
        <v>0.1</v>
      </c>
      <c r="D3" s="328">
        <v>0.8</v>
      </c>
      <c r="E3" s="328">
        <v>0.2</v>
      </c>
      <c r="F3" s="324"/>
      <c r="G3" s="321"/>
    </row>
    <row r="4" spans="1:7">
      <c r="A4" s="322" t="s">
        <v>673</v>
      </c>
      <c r="B4" s="323">
        <v>104084.82</v>
      </c>
      <c r="C4" s="324"/>
      <c r="D4" s="330"/>
      <c r="E4" s="325">
        <v>15000</v>
      </c>
      <c r="F4" s="324"/>
      <c r="G4" s="714">
        <f>B4+C4+D4+E4+F4</f>
        <v>119084.82</v>
      </c>
    </row>
    <row r="5" spans="1:7">
      <c r="A5" s="322" t="s">
        <v>624</v>
      </c>
      <c r="B5" s="329">
        <v>209410</v>
      </c>
      <c r="C5" s="324"/>
      <c r="D5" s="330"/>
      <c r="E5" s="330"/>
      <c r="F5" s="324"/>
      <c r="G5" s="714">
        <f t="shared" ref="G5:G14" si="0">B5+C5+D5+E5+F5</f>
        <v>209410</v>
      </c>
    </row>
    <row r="6" spans="1:7">
      <c r="A6" s="322" t="s">
        <v>625</v>
      </c>
      <c r="B6" s="323">
        <v>216058.73</v>
      </c>
      <c r="C6" s="324"/>
      <c r="D6" s="330"/>
      <c r="E6" s="330"/>
      <c r="F6" s="324"/>
      <c r="G6" s="714">
        <f t="shared" si="0"/>
        <v>216058.73</v>
      </c>
    </row>
    <row r="7" spans="1:7">
      <c r="A7" s="322" t="s">
        <v>626</v>
      </c>
      <c r="B7" s="324"/>
      <c r="C7" s="325">
        <v>8000</v>
      </c>
      <c r="D7" s="330"/>
      <c r="E7" s="330"/>
      <c r="F7" s="324"/>
      <c r="G7" s="714">
        <f t="shared" si="0"/>
        <v>8000</v>
      </c>
    </row>
    <row r="8" spans="1:7">
      <c r="A8" s="326" t="s">
        <v>225</v>
      </c>
      <c r="B8" s="324"/>
      <c r="C8" s="324"/>
      <c r="D8" s="330">
        <v>56253.08</v>
      </c>
      <c r="E8" s="325">
        <v>28500</v>
      </c>
      <c r="F8" s="324"/>
      <c r="G8" s="714">
        <f t="shared" si="0"/>
        <v>84753.08</v>
      </c>
    </row>
    <row r="9" spans="1:7">
      <c r="A9" s="327" t="s">
        <v>113</v>
      </c>
      <c r="B9" s="324"/>
      <c r="C9" s="324"/>
      <c r="D9" s="330"/>
      <c r="E9" s="330"/>
      <c r="F9" s="325">
        <v>4044300</v>
      </c>
      <c r="G9" s="714">
        <f t="shared" si="0"/>
        <v>4044300</v>
      </c>
    </row>
    <row r="10" spans="1:7">
      <c r="A10" s="326" t="s">
        <v>524</v>
      </c>
      <c r="B10" s="324"/>
      <c r="C10" s="324"/>
      <c r="D10" s="330"/>
      <c r="E10" s="330"/>
      <c r="F10" s="324"/>
      <c r="G10" s="714">
        <f t="shared" si="0"/>
        <v>0</v>
      </c>
    </row>
    <row r="11" spans="1:7">
      <c r="A11" s="327" t="s">
        <v>70</v>
      </c>
      <c r="B11" s="329">
        <f>40000+80130</f>
        <v>120130</v>
      </c>
      <c r="C11" s="324"/>
      <c r="D11" s="330"/>
      <c r="E11" s="330"/>
      <c r="F11" s="325">
        <f>13966700+800000+520000</f>
        <v>15286700</v>
      </c>
      <c r="G11" s="714">
        <f t="shared" si="0"/>
        <v>15406830</v>
      </c>
    </row>
    <row r="12" spans="1:7">
      <c r="A12" s="327" t="s">
        <v>18</v>
      </c>
      <c r="B12" s="330">
        <v>254514.39</v>
      </c>
      <c r="C12" s="324"/>
      <c r="D12" s="330"/>
      <c r="E12" s="330"/>
      <c r="F12" s="324"/>
      <c r="G12" s="714">
        <f t="shared" si="0"/>
        <v>254514.39</v>
      </c>
    </row>
    <row r="13" spans="1:7">
      <c r="A13" s="327" t="s">
        <v>552</v>
      </c>
      <c r="B13" s="323">
        <v>69396.009999999995</v>
      </c>
      <c r="C13" s="324"/>
      <c r="D13" s="330">
        <v>73120.399999999994</v>
      </c>
      <c r="E13" s="330"/>
      <c r="F13" s="324"/>
      <c r="G13" s="714">
        <f t="shared" si="0"/>
        <v>142516.40999999997</v>
      </c>
    </row>
    <row r="14" spans="1:7">
      <c r="A14" s="327" t="s">
        <v>169</v>
      </c>
      <c r="B14" s="324"/>
      <c r="C14" s="324"/>
      <c r="D14" s="330"/>
      <c r="E14" s="330"/>
      <c r="F14" s="324"/>
      <c r="G14" s="714">
        <f t="shared" si="0"/>
        <v>0</v>
      </c>
    </row>
    <row r="15" spans="1:7">
      <c r="A15" s="331" t="s">
        <v>617</v>
      </c>
      <c r="B15" s="332">
        <f t="shared" ref="B15:G15" si="1">SUM(B4:B14)</f>
        <v>973593.95000000007</v>
      </c>
      <c r="C15" s="333">
        <f t="shared" si="1"/>
        <v>8000</v>
      </c>
      <c r="D15" s="332">
        <f t="shared" si="1"/>
        <v>129373.48</v>
      </c>
      <c r="E15" s="333">
        <f t="shared" si="1"/>
        <v>43500</v>
      </c>
      <c r="F15" s="711">
        <f t="shared" si="1"/>
        <v>19331000</v>
      </c>
      <c r="G15" s="712">
        <f t="shared" si="1"/>
        <v>20485467.43</v>
      </c>
    </row>
  </sheetData>
  <mergeCells count="2">
    <mergeCell ref="B2:C2"/>
    <mergeCell ref="D2:E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O25"/>
  <sheetViews>
    <sheetView topLeftCell="A7" workbookViewId="0">
      <selection activeCell="I19" sqref="I19"/>
    </sheetView>
  </sheetViews>
  <sheetFormatPr defaultRowHeight="21"/>
  <cols>
    <col min="1" max="1" width="5.875" style="442" customWidth="1"/>
    <col min="2" max="2" width="16.125" style="442" customWidth="1"/>
    <col min="3" max="4" width="11.75" style="442" customWidth="1"/>
    <col min="5" max="5" width="9.875" style="442" customWidth="1"/>
    <col min="6" max="6" width="9.75" style="442" customWidth="1"/>
    <col min="7" max="7" width="5" style="442" customWidth="1"/>
    <col min="8" max="8" width="9.875" style="442" customWidth="1"/>
    <col min="9" max="9" width="5" style="442" customWidth="1"/>
    <col min="10" max="10" width="11.75" style="442" customWidth="1"/>
    <col min="11" max="11" width="5" style="442" customWidth="1"/>
    <col min="12" max="12" width="11.75" style="442" customWidth="1"/>
    <col min="13" max="13" width="5" style="442" customWidth="1"/>
    <col min="14" max="14" width="11.75" style="442" customWidth="1"/>
    <col min="15" max="15" width="5" style="442" customWidth="1"/>
    <col min="16" max="256" width="9" style="442"/>
    <col min="257" max="257" width="5.875" style="442" customWidth="1"/>
    <col min="258" max="258" width="16.125" style="442" customWidth="1"/>
    <col min="259" max="260" width="11.75" style="442" customWidth="1"/>
    <col min="261" max="261" width="9.875" style="442" customWidth="1"/>
    <col min="262" max="262" width="9.75" style="442" customWidth="1"/>
    <col min="263" max="263" width="5" style="442" customWidth="1"/>
    <col min="264" max="264" width="9.875" style="442" customWidth="1"/>
    <col min="265" max="265" width="5" style="442" customWidth="1"/>
    <col min="266" max="266" width="11.75" style="442" customWidth="1"/>
    <col min="267" max="267" width="5" style="442" customWidth="1"/>
    <col min="268" max="268" width="11.75" style="442" customWidth="1"/>
    <col min="269" max="269" width="5" style="442" customWidth="1"/>
    <col min="270" max="270" width="11.75" style="442" customWidth="1"/>
    <col min="271" max="271" width="5" style="442" customWidth="1"/>
    <col min="272" max="512" width="9" style="442"/>
    <col min="513" max="513" width="5.875" style="442" customWidth="1"/>
    <col min="514" max="514" width="16.125" style="442" customWidth="1"/>
    <col min="515" max="516" width="11.75" style="442" customWidth="1"/>
    <col min="517" max="517" width="9.875" style="442" customWidth="1"/>
    <col min="518" max="518" width="9.75" style="442" customWidth="1"/>
    <col min="519" max="519" width="5" style="442" customWidth="1"/>
    <col min="520" max="520" width="9.875" style="442" customWidth="1"/>
    <col min="521" max="521" width="5" style="442" customWidth="1"/>
    <col min="522" max="522" width="11.75" style="442" customWidth="1"/>
    <col min="523" max="523" width="5" style="442" customWidth="1"/>
    <col min="524" max="524" width="11.75" style="442" customWidth="1"/>
    <col min="525" max="525" width="5" style="442" customWidth="1"/>
    <col min="526" max="526" width="11.75" style="442" customWidth="1"/>
    <col min="527" max="527" width="5" style="442" customWidth="1"/>
    <col min="528" max="768" width="9" style="442"/>
    <col min="769" max="769" width="5.875" style="442" customWidth="1"/>
    <col min="770" max="770" width="16.125" style="442" customWidth="1"/>
    <col min="771" max="772" width="11.75" style="442" customWidth="1"/>
    <col min="773" max="773" width="9.875" style="442" customWidth="1"/>
    <col min="774" max="774" width="9.75" style="442" customWidth="1"/>
    <col min="775" max="775" width="5" style="442" customWidth="1"/>
    <col min="776" max="776" width="9.875" style="442" customWidth="1"/>
    <col min="777" max="777" width="5" style="442" customWidth="1"/>
    <col min="778" max="778" width="11.75" style="442" customWidth="1"/>
    <col min="779" max="779" width="5" style="442" customWidth="1"/>
    <col min="780" max="780" width="11.75" style="442" customWidth="1"/>
    <col min="781" max="781" width="5" style="442" customWidth="1"/>
    <col min="782" max="782" width="11.75" style="442" customWidth="1"/>
    <col min="783" max="783" width="5" style="442" customWidth="1"/>
    <col min="784" max="1024" width="9" style="442"/>
    <col min="1025" max="1025" width="5.875" style="442" customWidth="1"/>
    <col min="1026" max="1026" width="16.125" style="442" customWidth="1"/>
    <col min="1027" max="1028" width="11.75" style="442" customWidth="1"/>
    <col min="1029" max="1029" width="9.875" style="442" customWidth="1"/>
    <col min="1030" max="1030" width="9.75" style="442" customWidth="1"/>
    <col min="1031" max="1031" width="5" style="442" customWidth="1"/>
    <col min="1032" max="1032" width="9.875" style="442" customWidth="1"/>
    <col min="1033" max="1033" width="5" style="442" customWidth="1"/>
    <col min="1034" max="1034" width="11.75" style="442" customWidth="1"/>
    <col min="1035" max="1035" width="5" style="442" customWidth="1"/>
    <col min="1036" max="1036" width="11.75" style="442" customWidth="1"/>
    <col min="1037" max="1037" width="5" style="442" customWidth="1"/>
    <col min="1038" max="1038" width="11.75" style="442" customWidth="1"/>
    <col min="1039" max="1039" width="5" style="442" customWidth="1"/>
    <col min="1040" max="1280" width="9" style="442"/>
    <col min="1281" max="1281" width="5.875" style="442" customWidth="1"/>
    <col min="1282" max="1282" width="16.125" style="442" customWidth="1"/>
    <col min="1283" max="1284" width="11.75" style="442" customWidth="1"/>
    <col min="1285" max="1285" width="9.875" style="442" customWidth="1"/>
    <col min="1286" max="1286" width="9.75" style="442" customWidth="1"/>
    <col min="1287" max="1287" width="5" style="442" customWidth="1"/>
    <col min="1288" max="1288" width="9.875" style="442" customWidth="1"/>
    <col min="1289" max="1289" width="5" style="442" customWidth="1"/>
    <col min="1290" max="1290" width="11.75" style="442" customWidth="1"/>
    <col min="1291" max="1291" width="5" style="442" customWidth="1"/>
    <col min="1292" max="1292" width="11.75" style="442" customWidth="1"/>
    <col min="1293" max="1293" width="5" style="442" customWidth="1"/>
    <col min="1294" max="1294" width="11.75" style="442" customWidth="1"/>
    <col min="1295" max="1295" width="5" style="442" customWidth="1"/>
    <col min="1296" max="1536" width="9" style="442"/>
    <col min="1537" max="1537" width="5.875" style="442" customWidth="1"/>
    <col min="1538" max="1538" width="16.125" style="442" customWidth="1"/>
    <col min="1539" max="1540" width="11.75" style="442" customWidth="1"/>
    <col min="1541" max="1541" width="9.875" style="442" customWidth="1"/>
    <col min="1542" max="1542" width="9.75" style="442" customWidth="1"/>
    <col min="1543" max="1543" width="5" style="442" customWidth="1"/>
    <col min="1544" max="1544" width="9.875" style="442" customWidth="1"/>
    <col min="1545" max="1545" width="5" style="442" customWidth="1"/>
    <col min="1546" max="1546" width="11.75" style="442" customWidth="1"/>
    <col min="1547" max="1547" width="5" style="442" customWidth="1"/>
    <col min="1548" max="1548" width="11.75" style="442" customWidth="1"/>
    <col min="1549" max="1549" width="5" style="442" customWidth="1"/>
    <col min="1550" max="1550" width="11.75" style="442" customWidth="1"/>
    <col min="1551" max="1551" width="5" style="442" customWidth="1"/>
    <col min="1552" max="1792" width="9" style="442"/>
    <col min="1793" max="1793" width="5.875" style="442" customWidth="1"/>
    <col min="1794" max="1794" width="16.125" style="442" customWidth="1"/>
    <col min="1795" max="1796" width="11.75" style="442" customWidth="1"/>
    <col min="1797" max="1797" width="9.875" style="442" customWidth="1"/>
    <col min="1798" max="1798" width="9.75" style="442" customWidth="1"/>
    <col min="1799" max="1799" width="5" style="442" customWidth="1"/>
    <col min="1800" max="1800" width="9.875" style="442" customWidth="1"/>
    <col min="1801" max="1801" width="5" style="442" customWidth="1"/>
    <col min="1802" max="1802" width="11.75" style="442" customWidth="1"/>
    <col min="1803" max="1803" width="5" style="442" customWidth="1"/>
    <col min="1804" max="1804" width="11.75" style="442" customWidth="1"/>
    <col min="1805" max="1805" width="5" style="442" customWidth="1"/>
    <col min="1806" max="1806" width="11.75" style="442" customWidth="1"/>
    <col min="1807" max="1807" width="5" style="442" customWidth="1"/>
    <col min="1808" max="2048" width="9" style="442"/>
    <col min="2049" max="2049" width="5.875" style="442" customWidth="1"/>
    <col min="2050" max="2050" width="16.125" style="442" customWidth="1"/>
    <col min="2051" max="2052" width="11.75" style="442" customWidth="1"/>
    <col min="2053" max="2053" width="9.875" style="442" customWidth="1"/>
    <col min="2054" max="2054" width="9.75" style="442" customWidth="1"/>
    <col min="2055" max="2055" width="5" style="442" customWidth="1"/>
    <col min="2056" max="2056" width="9.875" style="442" customWidth="1"/>
    <col min="2057" max="2057" width="5" style="442" customWidth="1"/>
    <col min="2058" max="2058" width="11.75" style="442" customWidth="1"/>
    <col min="2059" max="2059" width="5" style="442" customWidth="1"/>
    <col min="2060" max="2060" width="11.75" style="442" customWidth="1"/>
    <col min="2061" max="2061" width="5" style="442" customWidth="1"/>
    <col min="2062" max="2062" width="11.75" style="442" customWidth="1"/>
    <col min="2063" max="2063" width="5" style="442" customWidth="1"/>
    <col min="2064" max="2304" width="9" style="442"/>
    <col min="2305" max="2305" width="5.875" style="442" customWidth="1"/>
    <col min="2306" max="2306" width="16.125" style="442" customWidth="1"/>
    <col min="2307" max="2308" width="11.75" style="442" customWidth="1"/>
    <col min="2309" max="2309" width="9.875" style="442" customWidth="1"/>
    <col min="2310" max="2310" width="9.75" style="442" customWidth="1"/>
    <col min="2311" max="2311" width="5" style="442" customWidth="1"/>
    <col min="2312" max="2312" width="9.875" style="442" customWidth="1"/>
    <col min="2313" max="2313" width="5" style="442" customWidth="1"/>
    <col min="2314" max="2314" width="11.75" style="442" customWidth="1"/>
    <col min="2315" max="2315" width="5" style="442" customWidth="1"/>
    <col min="2316" max="2316" width="11.75" style="442" customWidth="1"/>
    <col min="2317" max="2317" width="5" style="442" customWidth="1"/>
    <col min="2318" max="2318" width="11.75" style="442" customWidth="1"/>
    <col min="2319" max="2319" width="5" style="442" customWidth="1"/>
    <col min="2320" max="2560" width="9" style="442"/>
    <col min="2561" max="2561" width="5.875" style="442" customWidth="1"/>
    <col min="2562" max="2562" width="16.125" style="442" customWidth="1"/>
    <col min="2563" max="2564" width="11.75" style="442" customWidth="1"/>
    <col min="2565" max="2565" width="9.875" style="442" customWidth="1"/>
    <col min="2566" max="2566" width="9.75" style="442" customWidth="1"/>
    <col min="2567" max="2567" width="5" style="442" customWidth="1"/>
    <col min="2568" max="2568" width="9.875" style="442" customWidth="1"/>
    <col min="2569" max="2569" width="5" style="442" customWidth="1"/>
    <col min="2570" max="2570" width="11.75" style="442" customWidth="1"/>
    <col min="2571" max="2571" width="5" style="442" customWidth="1"/>
    <col min="2572" max="2572" width="11.75" style="442" customWidth="1"/>
    <col min="2573" max="2573" width="5" style="442" customWidth="1"/>
    <col min="2574" max="2574" width="11.75" style="442" customWidth="1"/>
    <col min="2575" max="2575" width="5" style="442" customWidth="1"/>
    <col min="2576" max="2816" width="9" style="442"/>
    <col min="2817" max="2817" width="5.875" style="442" customWidth="1"/>
    <col min="2818" max="2818" width="16.125" style="442" customWidth="1"/>
    <col min="2819" max="2820" width="11.75" style="442" customWidth="1"/>
    <col min="2821" max="2821" width="9.875" style="442" customWidth="1"/>
    <col min="2822" max="2822" width="9.75" style="442" customWidth="1"/>
    <col min="2823" max="2823" width="5" style="442" customWidth="1"/>
    <col min="2824" max="2824" width="9.875" style="442" customWidth="1"/>
    <col min="2825" max="2825" width="5" style="442" customWidth="1"/>
    <col min="2826" max="2826" width="11.75" style="442" customWidth="1"/>
    <col min="2827" max="2827" width="5" style="442" customWidth="1"/>
    <col min="2828" max="2828" width="11.75" style="442" customWidth="1"/>
    <col min="2829" max="2829" width="5" style="442" customWidth="1"/>
    <col min="2830" max="2830" width="11.75" style="442" customWidth="1"/>
    <col min="2831" max="2831" width="5" style="442" customWidth="1"/>
    <col min="2832" max="3072" width="9" style="442"/>
    <col min="3073" max="3073" width="5.875" style="442" customWidth="1"/>
    <col min="3074" max="3074" width="16.125" style="442" customWidth="1"/>
    <col min="3075" max="3076" width="11.75" style="442" customWidth="1"/>
    <col min="3077" max="3077" width="9.875" style="442" customWidth="1"/>
    <col min="3078" max="3078" width="9.75" style="442" customWidth="1"/>
    <col min="3079" max="3079" width="5" style="442" customWidth="1"/>
    <col min="3080" max="3080" width="9.875" style="442" customWidth="1"/>
    <col min="3081" max="3081" width="5" style="442" customWidth="1"/>
    <col min="3082" max="3082" width="11.75" style="442" customWidth="1"/>
    <col min="3083" max="3083" width="5" style="442" customWidth="1"/>
    <col min="3084" max="3084" width="11.75" style="442" customWidth="1"/>
    <col min="3085" max="3085" width="5" style="442" customWidth="1"/>
    <col min="3086" max="3086" width="11.75" style="442" customWidth="1"/>
    <col min="3087" max="3087" width="5" style="442" customWidth="1"/>
    <col min="3088" max="3328" width="9" style="442"/>
    <col min="3329" max="3329" width="5.875" style="442" customWidth="1"/>
    <col min="3330" max="3330" width="16.125" style="442" customWidth="1"/>
    <col min="3331" max="3332" width="11.75" style="442" customWidth="1"/>
    <col min="3333" max="3333" width="9.875" style="442" customWidth="1"/>
    <col min="3334" max="3334" width="9.75" style="442" customWidth="1"/>
    <col min="3335" max="3335" width="5" style="442" customWidth="1"/>
    <col min="3336" max="3336" width="9.875" style="442" customWidth="1"/>
    <col min="3337" max="3337" width="5" style="442" customWidth="1"/>
    <col min="3338" max="3338" width="11.75" style="442" customWidth="1"/>
    <col min="3339" max="3339" width="5" style="442" customWidth="1"/>
    <col min="3340" max="3340" width="11.75" style="442" customWidth="1"/>
    <col min="3341" max="3341" width="5" style="442" customWidth="1"/>
    <col min="3342" max="3342" width="11.75" style="442" customWidth="1"/>
    <col min="3343" max="3343" width="5" style="442" customWidth="1"/>
    <col min="3344" max="3584" width="9" style="442"/>
    <col min="3585" max="3585" width="5.875" style="442" customWidth="1"/>
    <col min="3586" max="3586" width="16.125" style="442" customWidth="1"/>
    <col min="3587" max="3588" width="11.75" style="442" customWidth="1"/>
    <col min="3589" max="3589" width="9.875" style="442" customWidth="1"/>
    <col min="3590" max="3590" width="9.75" style="442" customWidth="1"/>
    <col min="3591" max="3591" width="5" style="442" customWidth="1"/>
    <col min="3592" max="3592" width="9.875" style="442" customWidth="1"/>
    <col min="3593" max="3593" width="5" style="442" customWidth="1"/>
    <col min="3594" max="3594" width="11.75" style="442" customWidth="1"/>
    <col min="3595" max="3595" width="5" style="442" customWidth="1"/>
    <col min="3596" max="3596" width="11.75" style="442" customWidth="1"/>
    <col min="3597" max="3597" width="5" style="442" customWidth="1"/>
    <col min="3598" max="3598" width="11.75" style="442" customWidth="1"/>
    <col min="3599" max="3599" width="5" style="442" customWidth="1"/>
    <col min="3600" max="3840" width="9" style="442"/>
    <col min="3841" max="3841" width="5.875" style="442" customWidth="1"/>
    <col min="3842" max="3842" width="16.125" style="442" customWidth="1"/>
    <col min="3843" max="3844" width="11.75" style="442" customWidth="1"/>
    <col min="3845" max="3845" width="9.875" style="442" customWidth="1"/>
    <col min="3846" max="3846" width="9.75" style="442" customWidth="1"/>
    <col min="3847" max="3847" width="5" style="442" customWidth="1"/>
    <col min="3848" max="3848" width="9.875" style="442" customWidth="1"/>
    <col min="3849" max="3849" width="5" style="442" customWidth="1"/>
    <col min="3850" max="3850" width="11.75" style="442" customWidth="1"/>
    <col min="3851" max="3851" width="5" style="442" customWidth="1"/>
    <col min="3852" max="3852" width="11.75" style="442" customWidth="1"/>
    <col min="3853" max="3853" width="5" style="442" customWidth="1"/>
    <col min="3854" max="3854" width="11.75" style="442" customWidth="1"/>
    <col min="3855" max="3855" width="5" style="442" customWidth="1"/>
    <col min="3856" max="4096" width="9" style="442"/>
    <col min="4097" max="4097" width="5.875" style="442" customWidth="1"/>
    <col min="4098" max="4098" width="16.125" style="442" customWidth="1"/>
    <col min="4099" max="4100" width="11.75" style="442" customWidth="1"/>
    <col min="4101" max="4101" width="9.875" style="442" customWidth="1"/>
    <col min="4102" max="4102" width="9.75" style="442" customWidth="1"/>
    <col min="4103" max="4103" width="5" style="442" customWidth="1"/>
    <col min="4104" max="4104" width="9.875" style="442" customWidth="1"/>
    <col min="4105" max="4105" width="5" style="442" customWidth="1"/>
    <col min="4106" max="4106" width="11.75" style="442" customWidth="1"/>
    <col min="4107" max="4107" width="5" style="442" customWidth="1"/>
    <col min="4108" max="4108" width="11.75" style="442" customWidth="1"/>
    <col min="4109" max="4109" width="5" style="442" customWidth="1"/>
    <col min="4110" max="4110" width="11.75" style="442" customWidth="1"/>
    <col min="4111" max="4111" width="5" style="442" customWidth="1"/>
    <col min="4112" max="4352" width="9" style="442"/>
    <col min="4353" max="4353" width="5.875" style="442" customWidth="1"/>
    <col min="4354" max="4354" width="16.125" style="442" customWidth="1"/>
    <col min="4355" max="4356" width="11.75" style="442" customWidth="1"/>
    <col min="4357" max="4357" width="9.875" style="442" customWidth="1"/>
    <col min="4358" max="4358" width="9.75" style="442" customWidth="1"/>
    <col min="4359" max="4359" width="5" style="442" customWidth="1"/>
    <col min="4360" max="4360" width="9.875" style="442" customWidth="1"/>
    <col min="4361" max="4361" width="5" style="442" customWidth="1"/>
    <col min="4362" max="4362" width="11.75" style="442" customWidth="1"/>
    <col min="4363" max="4363" width="5" style="442" customWidth="1"/>
    <col min="4364" max="4364" width="11.75" style="442" customWidth="1"/>
    <col min="4365" max="4365" width="5" style="442" customWidth="1"/>
    <col min="4366" max="4366" width="11.75" style="442" customWidth="1"/>
    <col min="4367" max="4367" width="5" style="442" customWidth="1"/>
    <col min="4368" max="4608" width="9" style="442"/>
    <col min="4609" max="4609" width="5.875" style="442" customWidth="1"/>
    <col min="4610" max="4610" width="16.125" style="442" customWidth="1"/>
    <col min="4611" max="4612" width="11.75" style="442" customWidth="1"/>
    <col min="4613" max="4613" width="9.875" style="442" customWidth="1"/>
    <col min="4614" max="4614" width="9.75" style="442" customWidth="1"/>
    <col min="4615" max="4615" width="5" style="442" customWidth="1"/>
    <col min="4616" max="4616" width="9.875" style="442" customWidth="1"/>
    <col min="4617" max="4617" width="5" style="442" customWidth="1"/>
    <col min="4618" max="4618" width="11.75" style="442" customWidth="1"/>
    <col min="4619" max="4619" width="5" style="442" customWidth="1"/>
    <col min="4620" max="4620" width="11.75" style="442" customWidth="1"/>
    <col min="4621" max="4621" width="5" style="442" customWidth="1"/>
    <col min="4622" max="4622" width="11.75" style="442" customWidth="1"/>
    <col min="4623" max="4623" width="5" style="442" customWidth="1"/>
    <col min="4624" max="4864" width="9" style="442"/>
    <col min="4865" max="4865" width="5.875" style="442" customWidth="1"/>
    <col min="4866" max="4866" width="16.125" style="442" customWidth="1"/>
    <col min="4867" max="4868" width="11.75" style="442" customWidth="1"/>
    <col min="4869" max="4869" width="9.875" style="442" customWidth="1"/>
    <col min="4870" max="4870" width="9.75" style="442" customWidth="1"/>
    <col min="4871" max="4871" width="5" style="442" customWidth="1"/>
    <col min="4872" max="4872" width="9.875" style="442" customWidth="1"/>
    <col min="4873" max="4873" width="5" style="442" customWidth="1"/>
    <col min="4874" max="4874" width="11.75" style="442" customWidth="1"/>
    <col min="4875" max="4875" width="5" style="442" customWidth="1"/>
    <col min="4876" max="4876" width="11.75" style="442" customWidth="1"/>
    <col min="4877" max="4877" width="5" style="442" customWidth="1"/>
    <col min="4878" max="4878" width="11.75" style="442" customWidth="1"/>
    <col min="4879" max="4879" width="5" style="442" customWidth="1"/>
    <col min="4880" max="5120" width="9" style="442"/>
    <col min="5121" max="5121" width="5.875" style="442" customWidth="1"/>
    <col min="5122" max="5122" width="16.125" style="442" customWidth="1"/>
    <col min="5123" max="5124" width="11.75" style="442" customWidth="1"/>
    <col min="5125" max="5125" width="9.875" style="442" customWidth="1"/>
    <col min="5126" max="5126" width="9.75" style="442" customWidth="1"/>
    <col min="5127" max="5127" width="5" style="442" customWidth="1"/>
    <col min="5128" max="5128" width="9.875" style="442" customWidth="1"/>
    <col min="5129" max="5129" width="5" style="442" customWidth="1"/>
    <col min="5130" max="5130" width="11.75" style="442" customWidth="1"/>
    <col min="5131" max="5131" width="5" style="442" customWidth="1"/>
    <col min="5132" max="5132" width="11.75" style="442" customWidth="1"/>
    <col min="5133" max="5133" width="5" style="442" customWidth="1"/>
    <col min="5134" max="5134" width="11.75" style="442" customWidth="1"/>
    <col min="5135" max="5135" width="5" style="442" customWidth="1"/>
    <col min="5136" max="5376" width="9" style="442"/>
    <col min="5377" max="5377" width="5.875" style="442" customWidth="1"/>
    <col min="5378" max="5378" width="16.125" style="442" customWidth="1"/>
    <col min="5379" max="5380" width="11.75" style="442" customWidth="1"/>
    <col min="5381" max="5381" width="9.875" style="442" customWidth="1"/>
    <col min="5382" max="5382" width="9.75" style="442" customWidth="1"/>
    <col min="5383" max="5383" width="5" style="442" customWidth="1"/>
    <col min="5384" max="5384" width="9.875" style="442" customWidth="1"/>
    <col min="5385" max="5385" width="5" style="442" customWidth="1"/>
    <col min="5386" max="5386" width="11.75" style="442" customWidth="1"/>
    <col min="5387" max="5387" width="5" style="442" customWidth="1"/>
    <col min="5388" max="5388" width="11.75" style="442" customWidth="1"/>
    <col min="5389" max="5389" width="5" style="442" customWidth="1"/>
    <col min="5390" max="5390" width="11.75" style="442" customWidth="1"/>
    <col min="5391" max="5391" width="5" style="442" customWidth="1"/>
    <col min="5392" max="5632" width="9" style="442"/>
    <col min="5633" max="5633" width="5.875" style="442" customWidth="1"/>
    <col min="5634" max="5634" width="16.125" style="442" customWidth="1"/>
    <col min="5635" max="5636" width="11.75" style="442" customWidth="1"/>
    <col min="5637" max="5637" width="9.875" style="442" customWidth="1"/>
    <col min="5638" max="5638" width="9.75" style="442" customWidth="1"/>
    <col min="5639" max="5639" width="5" style="442" customWidth="1"/>
    <col min="5640" max="5640" width="9.875" style="442" customWidth="1"/>
    <col min="5641" max="5641" width="5" style="442" customWidth="1"/>
    <col min="5642" max="5642" width="11.75" style="442" customWidth="1"/>
    <col min="5643" max="5643" width="5" style="442" customWidth="1"/>
    <col min="5644" max="5644" width="11.75" style="442" customWidth="1"/>
    <col min="5645" max="5645" width="5" style="442" customWidth="1"/>
    <col min="5646" max="5646" width="11.75" style="442" customWidth="1"/>
    <col min="5647" max="5647" width="5" style="442" customWidth="1"/>
    <col min="5648" max="5888" width="9" style="442"/>
    <col min="5889" max="5889" width="5.875" style="442" customWidth="1"/>
    <col min="5890" max="5890" width="16.125" style="442" customWidth="1"/>
    <col min="5891" max="5892" width="11.75" style="442" customWidth="1"/>
    <col min="5893" max="5893" width="9.875" style="442" customWidth="1"/>
    <col min="5894" max="5894" width="9.75" style="442" customWidth="1"/>
    <col min="5895" max="5895" width="5" style="442" customWidth="1"/>
    <col min="5896" max="5896" width="9.875" style="442" customWidth="1"/>
    <col min="5897" max="5897" width="5" style="442" customWidth="1"/>
    <col min="5898" max="5898" width="11.75" style="442" customWidth="1"/>
    <col min="5899" max="5899" width="5" style="442" customWidth="1"/>
    <col min="5900" max="5900" width="11.75" style="442" customWidth="1"/>
    <col min="5901" max="5901" width="5" style="442" customWidth="1"/>
    <col min="5902" max="5902" width="11.75" style="442" customWidth="1"/>
    <col min="5903" max="5903" width="5" style="442" customWidth="1"/>
    <col min="5904" max="6144" width="9" style="442"/>
    <col min="6145" max="6145" width="5.875" style="442" customWidth="1"/>
    <col min="6146" max="6146" width="16.125" style="442" customWidth="1"/>
    <col min="6147" max="6148" width="11.75" style="442" customWidth="1"/>
    <col min="6149" max="6149" width="9.875" style="442" customWidth="1"/>
    <col min="6150" max="6150" width="9.75" style="442" customWidth="1"/>
    <col min="6151" max="6151" width="5" style="442" customWidth="1"/>
    <col min="6152" max="6152" width="9.875" style="442" customWidth="1"/>
    <col min="6153" max="6153" width="5" style="442" customWidth="1"/>
    <col min="6154" max="6154" width="11.75" style="442" customWidth="1"/>
    <col min="6155" max="6155" width="5" style="442" customWidth="1"/>
    <col min="6156" max="6156" width="11.75" style="442" customWidth="1"/>
    <col min="6157" max="6157" width="5" style="442" customWidth="1"/>
    <col min="6158" max="6158" width="11.75" style="442" customWidth="1"/>
    <col min="6159" max="6159" width="5" style="442" customWidth="1"/>
    <col min="6160" max="6400" width="9" style="442"/>
    <col min="6401" max="6401" width="5.875" style="442" customWidth="1"/>
    <col min="6402" max="6402" width="16.125" style="442" customWidth="1"/>
    <col min="6403" max="6404" width="11.75" style="442" customWidth="1"/>
    <col min="6405" max="6405" width="9.875" style="442" customWidth="1"/>
    <col min="6406" max="6406" width="9.75" style="442" customWidth="1"/>
    <col min="6407" max="6407" width="5" style="442" customWidth="1"/>
    <col min="6408" max="6408" width="9.875" style="442" customWidth="1"/>
    <col min="6409" max="6409" width="5" style="442" customWidth="1"/>
    <col min="6410" max="6410" width="11.75" style="442" customWidth="1"/>
    <col min="6411" max="6411" width="5" style="442" customWidth="1"/>
    <col min="6412" max="6412" width="11.75" style="442" customWidth="1"/>
    <col min="6413" max="6413" width="5" style="442" customWidth="1"/>
    <col min="6414" max="6414" width="11.75" style="442" customWidth="1"/>
    <col min="6415" max="6415" width="5" style="442" customWidth="1"/>
    <col min="6416" max="6656" width="9" style="442"/>
    <col min="6657" max="6657" width="5.875" style="442" customWidth="1"/>
    <col min="6658" max="6658" width="16.125" style="442" customWidth="1"/>
    <col min="6659" max="6660" width="11.75" style="442" customWidth="1"/>
    <col min="6661" max="6661" width="9.875" style="442" customWidth="1"/>
    <col min="6662" max="6662" width="9.75" style="442" customWidth="1"/>
    <col min="6663" max="6663" width="5" style="442" customWidth="1"/>
    <col min="6664" max="6664" width="9.875" style="442" customWidth="1"/>
    <col min="6665" max="6665" width="5" style="442" customWidth="1"/>
    <col min="6666" max="6666" width="11.75" style="442" customWidth="1"/>
    <col min="6667" max="6667" width="5" style="442" customWidth="1"/>
    <col min="6668" max="6668" width="11.75" style="442" customWidth="1"/>
    <col min="6669" max="6669" width="5" style="442" customWidth="1"/>
    <col min="6670" max="6670" width="11.75" style="442" customWidth="1"/>
    <col min="6671" max="6671" width="5" style="442" customWidth="1"/>
    <col min="6672" max="6912" width="9" style="442"/>
    <col min="6913" max="6913" width="5.875" style="442" customWidth="1"/>
    <col min="6914" max="6914" width="16.125" style="442" customWidth="1"/>
    <col min="6915" max="6916" width="11.75" style="442" customWidth="1"/>
    <col min="6917" max="6917" width="9.875" style="442" customWidth="1"/>
    <col min="6918" max="6918" width="9.75" style="442" customWidth="1"/>
    <col min="6919" max="6919" width="5" style="442" customWidth="1"/>
    <col min="6920" max="6920" width="9.875" style="442" customWidth="1"/>
    <col min="6921" max="6921" width="5" style="442" customWidth="1"/>
    <col min="6922" max="6922" width="11.75" style="442" customWidth="1"/>
    <col min="6923" max="6923" width="5" style="442" customWidth="1"/>
    <col min="6924" max="6924" width="11.75" style="442" customWidth="1"/>
    <col min="6925" max="6925" width="5" style="442" customWidth="1"/>
    <col min="6926" max="6926" width="11.75" style="442" customWidth="1"/>
    <col min="6927" max="6927" width="5" style="442" customWidth="1"/>
    <col min="6928" max="7168" width="9" style="442"/>
    <col min="7169" max="7169" width="5.875" style="442" customWidth="1"/>
    <col min="7170" max="7170" width="16.125" style="442" customWidth="1"/>
    <col min="7171" max="7172" width="11.75" style="442" customWidth="1"/>
    <col min="7173" max="7173" width="9.875" style="442" customWidth="1"/>
    <col min="7174" max="7174" width="9.75" style="442" customWidth="1"/>
    <col min="7175" max="7175" width="5" style="442" customWidth="1"/>
    <col min="7176" max="7176" width="9.875" style="442" customWidth="1"/>
    <col min="7177" max="7177" width="5" style="442" customWidth="1"/>
    <col min="7178" max="7178" width="11.75" style="442" customWidth="1"/>
    <col min="7179" max="7179" width="5" style="442" customWidth="1"/>
    <col min="7180" max="7180" width="11.75" style="442" customWidth="1"/>
    <col min="7181" max="7181" width="5" style="442" customWidth="1"/>
    <col min="7182" max="7182" width="11.75" style="442" customWidth="1"/>
    <col min="7183" max="7183" width="5" style="442" customWidth="1"/>
    <col min="7184" max="7424" width="9" style="442"/>
    <col min="7425" max="7425" width="5.875" style="442" customWidth="1"/>
    <col min="7426" max="7426" width="16.125" style="442" customWidth="1"/>
    <col min="7427" max="7428" width="11.75" style="442" customWidth="1"/>
    <col min="7429" max="7429" width="9.875" style="442" customWidth="1"/>
    <col min="7430" max="7430" width="9.75" style="442" customWidth="1"/>
    <col min="7431" max="7431" width="5" style="442" customWidth="1"/>
    <col min="7432" max="7432" width="9.875" style="442" customWidth="1"/>
    <col min="7433" max="7433" width="5" style="442" customWidth="1"/>
    <col min="7434" max="7434" width="11.75" style="442" customWidth="1"/>
    <col min="7435" max="7435" width="5" style="442" customWidth="1"/>
    <col min="7436" max="7436" width="11.75" style="442" customWidth="1"/>
    <col min="7437" max="7437" width="5" style="442" customWidth="1"/>
    <col min="7438" max="7438" width="11.75" style="442" customWidth="1"/>
    <col min="7439" max="7439" width="5" style="442" customWidth="1"/>
    <col min="7440" max="7680" width="9" style="442"/>
    <col min="7681" max="7681" width="5.875" style="442" customWidth="1"/>
    <col min="7682" max="7682" width="16.125" style="442" customWidth="1"/>
    <col min="7683" max="7684" width="11.75" style="442" customWidth="1"/>
    <col min="7685" max="7685" width="9.875" style="442" customWidth="1"/>
    <col min="7686" max="7686" width="9.75" style="442" customWidth="1"/>
    <col min="7687" max="7687" width="5" style="442" customWidth="1"/>
    <col min="7688" max="7688" width="9.875" style="442" customWidth="1"/>
    <col min="7689" max="7689" width="5" style="442" customWidth="1"/>
    <col min="7690" max="7690" width="11.75" style="442" customWidth="1"/>
    <col min="7691" max="7691" width="5" style="442" customWidth="1"/>
    <col min="7692" max="7692" width="11.75" style="442" customWidth="1"/>
    <col min="7693" max="7693" width="5" style="442" customWidth="1"/>
    <col min="7694" max="7694" width="11.75" style="442" customWidth="1"/>
    <col min="7695" max="7695" width="5" style="442" customWidth="1"/>
    <col min="7696" max="7936" width="9" style="442"/>
    <col min="7937" max="7937" width="5.875" style="442" customWidth="1"/>
    <col min="7938" max="7938" width="16.125" style="442" customWidth="1"/>
    <col min="7939" max="7940" width="11.75" style="442" customWidth="1"/>
    <col min="7941" max="7941" width="9.875" style="442" customWidth="1"/>
    <col min="7942" max="7942" width="9.75" style="442" customWidth="1"/>
    <col min="7943" max="7943" width="5" style="442" customWidth="1"/>
    <col min="7944" max="7944" width="9.875" style="442" customWidth="1"/>
    <col min="7945" max="7945" width="5" style="442" customWidth="1"/>
    <col min="7946" max="7946" width="11.75" style="442" customWidth="1"/>
    <col min="7947" max="7947" width="5" style="442" customWidth="1"/>
    <col min="7948" max="7948" width="11.75" style="442" customWidth="1"/>
    <col min="7949" max="7949" width="5" style="442" customWidth="1"/>
    <col min="7950" max="7950" width="11.75" style="442" customWidth="1"/>
    <col min="7951" max="7951" width="5" style="442" customWidth="1"/>
    <col min="7952" max="8192" width="9" style="442"/>
    <col min="8193" max="8193" width="5.875" style="442" customWidth="1"/>
    <col min="8194" max="8194" width="16.125" style="442" customWidth="1"/>
    <col min="8195" max="8196" width="11.75" style="442" customWidth="1"/>
    <col min="8197" max="8197" width="9.875" style="442" customWidth="1"/>
    <col min="8198" max="8198" width="9.75" style="442" customWidth="1"/>
    <col min="8199" max="8199" width="5" style="442" customWidth="1"/>
    <col min="8200" max="8200" width="9.875" style="442" customWidth="1"/>
    <col min="8201" max="8201" width="5" style="442" customWidth="1"/>
    <col min="8202" max="8202" width="11.75" style="442" customWidth="1"/>
    <col min="8203" max="8203" width="5" style="442" customWidth="1"/>
    <col min="8204" max="8204" width="11.75" style="442" customWidth="1"/>
    <col min="8205" max="8205" width="5" style="442" customWidth="1"/>
    <col min="8206" max="8206" width="11.75" style="442" customWidth="1"/>
    <col min="8207" max="8207" width="5" style="442" customWidth="1"/>
    <col min="8208" max="8448" width="9" style="442"/>
    <col min="8449" max="8449" width="5.875" style="442" customWidth="1"/>
    <col min="8450" max="8450" width="16.125" style="442" customWidth="1"/>
    <col min="8451" max="8452" width="11.75" style="442" customWidth="1"/>
    <col min="8453" max="8453" width="9.875" style="442" customWidth="1"/>
    <col min="8454" max="8454" width="9.75" style="442" customWidth="1"/>
    <col min="8455" max="8455" width="5" style="442" customWidth="1"/>
    <col min="8456" max="8456" width="9.875" style="442" customWidth="1"/>
    <col min="8457" max="8457" width="5" style="442" customWidth="1"/>
    <col min="8458" max="8458" width="11.75" style="442" customWidth="1"/>
    <col min="8459" max="8459" width="5" style="442" customWidth="1"/>
    <col min="8460" max="8460" width="11.75" style="442" customWidth="1"/>
    <col min="8461" max="8461" width="5" style="442" customWidth="1"/>
    <col min="8462" max="8462" width="11.75" style="442" customWidth="1"/>
    <col min="8463" max="8463" width="5" style="442" customWidth="1"/>
    <col min="8464" max="8704" width="9" style="442"/>
    <col min="8705" max="8705" width="5.875" style="442" customWidth="1"/>
    <col min="8706" max="8706" width="16.125" style="442" customWidth="1"/>
    <col min="8707" max="8708" width="11.75" style="442" customWidth="1"/>
    <col min="8709" max="8709" width="9.875" style="442" customWidth="1"/>
    <col min="8710" max="8710" width="9.75" style="442" customWidth="1"/>
    <col min="8711" max="8711" width="5" style="442" customWidth="1"/>
    <col min="8712" max="8712" width="9.875" style="442" customWidth="1"/>
    <col min="8713" max="8713" width="5" style="442" customWidth="1"/>
    <col min="8714" max="8714" width="11.75" style="442" customWidth="1"/>
    <col min="8715" max="8715" width="5" style="442" customWidth="1"/>
    <col min="8716" max="8716" width="11.75" style="442" customWidth="1"/>
    <col min="8717" max="8717" width="5" style="442" customWidth="1"/>
    <col min="8718" max="8718" width="11.75" style="442" customWidth="1"/>
    <col min="8719" max="8719" width="5" style="442" customWidth="1"/>
    <col min="8720" max="8960" width="9" style="442"/>
    <col min="8961" max="8961" width="5.875" style="442" customWidth="1"/>
    <col min="8962" max="8962" width="16.125" style="442" customWidth="1"/>
    <col min="8963" max="8964" width="11.75" style="442" customWidth="1"/>
    <col min="8965" max="8965" width="9.875" style="442" customWidth="1"/>
    <col min="8966" max="8966" width="9.75" style="442" customWidth="1"/>
    <col min="8967" max="8967" width="5" style="442" customWidth="1"/>
    <col min="8968" max="8968" width="9.875" style="442" customWidth="1"/>
    <col min="8969" max="8969" width="5" style="442" customWidth="1"/>
    <col min="8970" max="8970" width="11.75" style="442" customWidth="1"/>
    <col min="8971" max="8971" width="5" style="442" customWidth="1"/>
    <col min="8972" max="8972" width="11.75" style="442" customWidth="1"/>
    <col min="8973" max="8973" width="5" style="442" customWidth="1"/>
    <col min="8974" max="8974" width="11.75" style="442" customWidth="1"/>
    <col min="8975" max="8975" width="5" style="442" customWidth="1"/>
    <col min="8976" max="9216" width="9" style="442"/>
    <col min="9217" max="9217" width="5.875" style="442" customWidth="1"/>
    <col min="9218" max="9218" width="16.125" style="442" customWidth="1"/>
    <col min="9219" max="9220" width="11.75" style="442" customWidth="1"/>
    <col min="9221" max="9221" width="9.875" style="442" customWidth="1"/>
    <col min="9222" max="9222" width="9.75" style="442" customWidth="1"/>
    <col min="9223" max="9223" width="5" style="442" customWidth="1"/>
    <col min="9224" max="9224" width="9.875" style="442" customWidth="1"/>
    <col min="9225" max="9225" width="5" style="442" customWidth="1"/>
    <col min="9226" max="9226" width="11.75" style="442" customWidth="1"/>
    <col min="9227" max="9227" width="5" style="442" customWidth="1"/>
    <col min="9228" max="9228" width="11.75" style="442" customWidth="1"/>
    <col min="9229" max="9229" width="5" style="442" customWidth="1"/>
    <col min="9230" max="9230" width="11.75" style="442" customWidth="1"/>
    <col min="9231" max="9231" width="5" style="442" customWidth="1"/>
    <col min="9232" max="9472" width="9" style="442"/>
    <col min="9473" max="9473" width="5.875" style="442" customWidth="1"/>
    <col min="9474" max="9474" width="16.125" style="442" customWidth="1"/>
    <col min="9475" max="9476" width="11.75" style="442" customWidth="1"/>
    <col min="9477" max="9477" width="9.875" style="442" customWidth="1"/>
    <col min="9478" max="9478" width="9.75" style="442" customWidth="1"/>
    <col min="9479" max="9479" width="5" style="442" customWidth="1"/>
    <col min="9480" max="9480" width="9.875" style="442" customWidth="1"/>
    <col min="9481" max="9481" width="5" style="442" customWidth="1"/>
    <col min="9482" max="9482" width="11.75" style="442" customWidth="1"/>
    <col min="9483" max="9483" width="5" style="442" customWidth="1"/>
    <col min="9484" max="9484" width="11.75" style="442" customWidth="1"/>
    <col min="9485" max="9485" width="5" style="442" customWidth="1"/>
    <col min="9486" max="9486" width="11.75" style="442" customWidth="1"/>
    <col min="9487" max="9487" width="5" style="442" customWidth="1"/>
    <col min="9488" max="9728" width="9" style="442"/>
    <col min="9729" max="9729" width="5.875" style="442" customWidth="1"/>
    <col min="9730" max="9730" width="16.125" style="442" customWidth="1"/>
    <col min="9731" max="9732" width="11.75" style="442" customWidth="1"/>
    <col min="9733" max="9733" width="9.875" style="442" customWidth="1"/>
    <col min="9734" max="9734" width="9.75" style="442" customWidth="1"/>
    <col min="9735" max="9735" width="5" style="442" customWidth="1"/>
    <col min="9736" max="9736" width="9.875" style="442" customWidth="1"/>
    <col min="9737" max="9737" width="5" style="442" customWidth="1"/>
    <col min="9738" max="9738" width="11.75" style="442" customWidth="1"/>
    <col min="9739" max="9739" width="5" style="442" customWidth="1"/>
    <col min="9740" max="9740" width="11.75" style="442" customWidth="1"/>
    <col min="9741" max="9741" width="5" style="442" customWidth="1"/>
    <col min="9742" max="9742" width="11.75" style="442" customWidth="1"/>
    <col min="9743" max="9743" width="5" style="442" customWidth="1"/>
    <col min="9744" max="9984" width="9" style="442"/>
    <col min="9985" max="9985" width="5.875" style="442" customWidth="1"/>
    <col min="9986" max="9986" width="16.125" style="442" customWidth="1"/>
    <col min="9987" max="9988" width="11.75" style="442" customWidth="1"/>
    <col min="9989" max="9989" width="9.875" style="442" customWidth="1"/>
    <col min="9990" max="9990" width="9.75" style="442" customWidth="1"/>
    <col min="9991" max="9991" width="5" style="442" customWidth="1"/>
    <col min="9992" max="9992" width="9.875" style="442" customWidth="1"/>
    <col min="9993" max="9993" width="5" style="442" customWidth="1"/>
    <col min="9994" max="9994" width="11.75" style="442" customWidth="1"/>
    <col min="9995" max="9995" width="5" style="442" customWidth="1"/>
    <col min="9996" max="9996" width="11.75" style="442" customWidth="1"/>
    <col min="9997" max="9997" width="5" style="442" customWidth="1"/>
    <col min="9998" max="9998" width="11.75" style="442" customWidth="1"/>
    <col min="9999" max="9999" width="5" style="442" customWidth="1"/>
    <col min="10000" max="10240" width="9" style="442"/>
    <col min="10241" max="10241" width="5.875" style="442" customWidth="1"/>
    <col min="10242" max="10242" width="16.125" style="442" customWidth="1"/>
    <col min="10243" max="10244" width="11.75" style="442" customWidth="1"/>
    <col min="10245" max="10245" width="9.875" style="442" customWidth="1"/>
    <col min="10246" max="10246" width="9.75" style="442" customWidth="1"/>
    <col min="10247" max="10247" width="5" style="442" customWidth="1"/>
    <col min="10248" max="10248" width="9.875" style="442" customWidth="1"/>
    <col min="10249" max="10249" width="5" style="442" customWidth="1"/>
    <col min="10250" max="10250" width="11.75" style="442" customWidth="1"/>
    <col min="10251" max="10251" width="5" style="442" customWidth="1"/>
    <col min="10252" max="10252" width="11.75" style="442" customWidth="1"/>
    <col min="10253" max="10253" width="5" style="442" customWidth="1"/>
    <col min="10254" max="10254" width="11.75" style="442" customWidth="1"/>
    <col min="10255" max="10255" width="5" style="442" customWidth="1"/>
    <col min="10256" max="10496" width="9" style="442"/>
    <col min="10497" max="10497" width="5.875" style="442" customWidth="1"/>
    <col min="10498" max="10498" width="16.125" style="442" customWidth="1"/>
    <col min="10499" max="10500" width="11.75" style="442" customWidth="1"/>
    <col min="10501" max="10501" width="9.875" style="442" customWidth="1"/>
    <col min="10502" max="10502" width="9.75" style="442" customWidth="1"/>
    <col min="10503" max="10503" width="5" style="442" customWidth="1"/>
    <col min="10504" max="10504" width="9.875" style="442" customWidth="1"/>
    <col min="10505" max="10505" width="5" style="442" customWidth="1"/>
    <col min="10506" max="10506" width="11.75" style="442" customWidth="1"/>
    <col min="10507" max="10507" width="5" style="442" customWidth="1"/>
    <col min="10508" max="10508" width="11.75" style="442" customWidth="1"/>
    <col min="10509" max="10509" width="5" style="442" customWidth="1"/>
    <col min="10510" max="10510" width="11.75" style="442" customWidth="1"/>
    <col min="10511" max="10511" width="5" style="442" customWidth="1"/>
    <col min="10512" max="10752" width="9" style="442"/>
    <col min="10753" max="10753" width="5.875" style="442" customWidth="1"/>
    <col min="10754" max="10754" width="16.125" style="442" customWidth="1"/>
    <col min="10755" max="10756" width="11.75" style="442" customWidth="1"/>
    <col min="10757" max="10757" width="9.875" style="442" customWidth="1"/>
    <col min="10758" max="10758" width="9.75" style="442" customWidth="1"/>
    <col min="10759" max="10759" width="5" style="442" customWidth="1"/>
    <col min="10760" max="10760" width="9.875" style="442" customWidth="1"/>
    <col min="10761" max="10761" width="5" style="442" customWidth="1"/>
    <col min="10762" max="10762" width="11.75" style="442" customWidth="1"/>
    <col min="10763" max="10763" width="5" style="442" customWidth="1"/>
    <col min="10764" max="10764" width="11.75" style="442" customWidth="1"/>
    <col min="10765" max="10765" width="5" style="442" customWidth="1"/>
    <col min="10766" max="10766" width="11.75" style="442" customWidth="1"/>
    <col min="10767" max="10767" width="5" style="442" customWidth="1"/>
    <col min="10768" max="11008" width="9" style="442"/>
    <col min="11009" max="11009" width="5.875" style="442" customWidth="1"/>
    <col min="11010" max="11010" width="16.125" style="442" customWidth="1"/>
    <col min="11011" max="11012" width="11.75" style="442" customWidth="1"/>
    <col min="11013" max="11013" width="9.875" style="442" customWidth="1"/>
    <col min="11014" max="11014" width="9.75" style="442" customWidth="1"/>
    <col min="11015" max="11015" width="5" style="442" customWidth="1"/>
    <col min="11016" max="11016" width="9.875" style="442" customWidth="1"/>
    <col min="11017" max="11017" width="5" style="442" customWidth="1"/>
    <col min="11018" max="11018" width="11.75" style="442" customWidth="1"/>
    <col min="11019" max="11019" width="5" style="442" customWidth="1"/>
    <col min="11020" max="11020" width="11.75" style="442" customWidth="1"/>
    <col min="11021" max="11021" width="5" style="442" customWidth="1"/>
    <col min="11022" max="11022" width="11.75" style="442" customWidth="1"/>
    <col min="11023" max="11023" width="5" style="442" customWidth="1"/>
    <col min="11024" max="11264" width="9" style="442"/>
    <col min="11265" max="11265" width="5.875" style="442" customWidth="1"/>
    <col min="11266" max="11266" width="16.125" style="442" customWidth="1"/>
    <col min="11267" max="11268" width="11.75" style="442" customWidth="1"/>
    <col min="11269" max="11269" width="9.875" style="442" customWidth="1"/>
    <col min="11270" max="11270" width="9.75" style="442" customWidth="1"/>
    <col min="11271" max="11271" width="5" style="442" customWidth="1"/>
    <col min="11272" max="11272" width="9.875" style="442" customWidth="1"/>
    <col min="11273" max="11273" width="5" style="442" customWidth="1"/>
    <col min="11274" max="11274" width="11.75" style="442" customWidth="1"/>
    <col min="11275" max="11275" width="5" style="442" customWidth="1"/>
    <col min="11276" max="11276" width="11.75" style="442" customWidth="1"/>
    <col min="11277" max="11277" width="5" style="442" customWidth="1"/>
    <col min="11278" max="11278" width="11.75" style="442" customWidth="1"/>
    <col min="11279" max="11279" width="5" style="442" customWidth="1"/>
    <col min="11280" max="11520" width="9" style="442"/>
    <col min="11521" max="11521" width="5.875" style="442" customWidth="1"/>
    <col min="11522" max="11522" width="16.125" style="442" customWidth="1"/>
    <col min="11523" max="11524" width="11.75" style="442" customWidth="1"/>
    <col min="11525" max="11525" width="9.875" style="442" customWidth="1"/>
    <col min="11526" max="11526" width="9.75" style="442" customWidth="1"/>
    <col min="11527" max="11527" width="5" style="442" customWidth="1"/>
    <col min="11528" max="11528" width="9.875" style="442" customWidth="1"/>
    <col min="11529" max="11529" width="5" style="442" customWidth="1"/>
    <col min="11530" max="11530" width="11.75" style="442" customWidth="1"/>
    <col min="11531" max="11531" width="5" style="442" customWidth="1"/>
    <col min="11532" max="11532" width="11.75" style="442" customWidth="1"/>
    <col min="11533" max="11533" width="5" style="442" customWidth="1"/>
    <col min="11534" max="11534" width="11.75" style="442" customWidth="1"/>
    <col min="11535" max="11535" width="5" style="442" customWidth="1"/>
    <col min="11536" max="11776" width="9" style="442"/>
    <col min="11777" max="11777" width="5.875" style="442" customWidth="1"/>
    <col min="11778" max="11778" width="16.125" style="442" customWidth="1"/>
    <col min="11779" max="11780" width="11.75" style="442" customWidth="1"/>
    <col min="11781" max="11781" width="9.875" style="442" customWidth="1"/>
    <col min="11782" max="11782" width="9.75" style="442" customWidth="1"/>
    <col min="11783" max="11783" width="5" style="442" customWidth="1"/>
    <col min="11784" max="11784" width="9.875" style="442" customWidth="1"/>
    <col min="11785" max="11785" width="5" style="442" customWidth="1"/>
    <col min="11786" max="11786" width="11.75" style="442" customWidth="1"/>
    <col min="11787" max="11787" width="5" style="442" customWidth="1"/>
    <col min="11788" max="11788" width="11.75" style="442" customWidth="1"/>
    <col min="11789" max="11789" width="5" style="442" customWidth="1"/>
    <col min="11790" max="11790" width="11.75" style="442" customWidth="1"/>
    <col min="11791" max="11791" width="5" style="442" customWidth="1"/>
    <col min="11792" max="12032" width="9" style="442"/>
    <col min="12033" max="12033" width="5.875" style="442" customWidth="1"/>
    <col min="12034" max="12034" width="16.125" style="442" customWidth="1"/>
    <col min="12035" max="12036" width="11.75" style="442" customWidth="1"/>
    <col min="12037" max="12037" width="9.875" style="442" customWidth="1"/>
    <col min="12038" max="12038" width="9.75" style="442" customWidth="1"/>
    <col min="12039" max="12039" width="5" style="442" customWidth="1"/>
    <col min="12040" max="12040" width="9.875" style="442" customWidth="1"/>
    <col min="12041" max="12041" width="5" style="442" customWidth="1"/>
    <col min="12042" max="12042" width="11.75" style="442" customWidth="1"/>
    <col min="12043" max="12043" width="5" style="442" customWidth="1"/>
    <col min="12044" max="12044" width="11.75" style="442" customWidth="1"/>
    <col min="12045" max="12045" width="5" style="442" customWidth="1"/>
    <col min="12046" max="12046" width="11.75" style="442" customWidth="1"/>
    <col min="12047" max="12047" width="5" style="442" customWidth="1"/>
    <col min="12048" max="12288" width="9" style="442"/>
    <col min="12289" max="12289" width="5.875" style="442" customWidth="1"/>
    <col min="12290" max="12290" width="16.125" style="442" customWidth="1"/>
    <col min="12291" max="12292" width="11.75" style="442" customWidth="1"/>
    <col min="12293" max="12293" width="9.875" style="442" customWidth="1"/>
    <col min="12294" max="12294" width="9.75" style="442" customWidth="1"/>
    <col min="12295" max="12295" width="5" style="442" customWidth="1"/>
    <col min="12296" max="12296" width="9.875" style="442" customWidth="1"/>
    <col min="12297" max="12297" width="5" style="442" customWidth="1"/>
    <col min="12298" max="12298" width="11.75" style="442" customWidth="1"/>
    <col min="12299" max="12299" width="5" style="442" customWidth="1"/>
    <col min="12300" max="12300" width="11.75" style="442" customWidth="1"/>
    <col min="12301" max="12301" width="5" style="442" customWidth="1"/>
    <col min="12302" max="12302" width="11.75" style="442" customWidth="1"/>
    <col min="12303" max="12303" width="5" style="442" customWidth="1"/>
    <col min="12304" max="12544" width="9" style="442"/>
    <col min="12545" max="12545" width="5.875" style="442" customWidth="1"/>
    <col min="12546" max="12546" width="16.125" style="442" customWidth="1"/>
    <col min="12547" max="12548" width="11.75" style="442" customWidth="1"/>
    <col min="12549" max="12549" width="9.875" style="442" customWidth="1"/>
    <col min="12550" max="12550" width="9.75" style="442" customWidth="1"/>
    <col min="12551" max="12551" width="5" style="442" customWidth="1"/>
    <col min="12552" max="12552" width="9.875" style="442" customWidth="1"/>
    <col min="12553" max="12553" width="5" style="442" customWidth="1"/>
    <col min="12554" max="12554" width="11.75" style="442" customWidth="1"/>
    <col min="12555" max="12555" width="5" style="442" customWidth="1"/>
    <col min="12556" max="12556" width="11.75" style="442" customWidth="1"/>
    <col min="12557" max="12557" width="5" style="442" customWidth="1"/>
    <col min="12558" max="12558" width="11.75" style="442" customWidth="1"/>
    <col min="12559" max="12559" width="5" style="442" customWidth="1"/>
    <col min="12560" max="12800" width="9" style="442"/>
    <col min="12801" max="12801" width="5.875" style="442" customWidth="1"/>
    <col min="12802" max="12802" width="16.125" style="442" customWidth="1"/>
    <col min="12803" max="12804" width="11.75" style="442" customWidth="1"/>
    <col min="12805" max="12805" width="9.875" style="442" customWidth="1"/>
    <col min="12806" max="12806" width="9.75" style="442" customWidth="1"/>
    <col min="12807" max="12807" width="5" style="442" customWidth="1"/>
    <col min="12808" max="12808" width="9.875" style="442" customWidth="1"/>
    <col min="12809" max="12809" width="5" style="442" customWidth="1"/>
    <col min="12810" max="12810" width="11.75" style="442" customWidth="1"/>
    <col min="12811" max="12811" width="5" style="442" customWidth="1"/>
    <col min="12812" max="12812" width="11.75" style="442" customWidth="1"/>
    <col min="12813" max="12813" width="5" style="442" customWidth="1"/>
    <col min="12814" max="12814" width="11.75" style="442" customWidth="1"/>
    <col min="12815" max="12815" width="5" style="442" customWidth="1"/>
    <col min="12816" max="13056" width="9" style="442"/>
    <col min="13057" max="13057" width="5.875" style="442" customWidth="1"/>
    <col min="13058" max="13058" width="16.125" style="442" customWidth="1"/>
    <col min="13059" max="13060" width="11.75" style="442" customWidth="1"/>
    <col min="13061" max="13061" width="9.875" style="442" customWidth="1"/>
    <col min="13062" max="13062" width="9.75" style="442" customWidth="1"/>
    <col min="13063" max="13063" width="5" style="442" customWidth="1"/>
    <col min="13064" max="13064" width="9.875" style="442" customWidth="1"/>
    <col min="13065" max="13065" width="5" style="442" customWidth="1"/>
    <col min="13066" max="13066" width="11.75" style="442" customWidth="1"/>
    <col min="13067" max="13067" width="5" style="442" customWidth="1"/>
    <col min="13068" max="13068" width="11.75" style="442" customWidth="1"/>
    <col min="13069" max="13069" width="5" style="442" customWidth="1"/>
    <col min="13070" max="13070" width="11.75" style="442" customWidth="1"/>
    <col min="13071" max="13071" width="5" style="442" customWidth="1"/>
    <col min="13072" max="13312" width="9" style="442"/>
    <col min="13313" max="13313" width="5.875" style="442" customWidth="1"/>
    <col min="13314" max="13314" width="16.125" style="442" customWidth="1"/>
    <col min="13315" max="13316" width="11.75" style="442" customWidth="1"/>
    <col min="13317" max="13317" width="9.875" style="442" customWidth="1"/>
    <col min="13318" max="13318" width="9.75" style="442" customWidth="1"/>
    <col min="13319" max="13319" width="5" style="442" customWidth="1"/>
    <col min="13320" max="13320" width="9.875" style="442" customWidth="1"/>
    <col min="13321" max="13321" width="5" style="442" customWidth="1"/>
    <col min="13322" max="13322" width="11.75" style="442" customWidth="1"/>
    <col min="13323" max="13323" width="5" style="442" customWidth="1"/>
    <col min="13324" max="13324" width="11.75" style="442" customWidth="1"/>
    <col min="13325" max="13325" width="5" style="442" customWidth="1"/>
    <col min="13326" max="13326" width="11.75" style="442" customWidth="1"/>
    <col min="13327" max="13327" width="5" style="442" customWidth="1"/>
    <col min="13328" max="13568" width="9" style="442"/>
    <col min="13569" max="13569" width="5.875" style="442" customWidth="1"/>
    <col min="13570" max="13570" width="16.125" style="442" customWidth="1"/>
    <col min="13571" max="13572" width="11.75" style="442" customWidth="1"/>
    <col min="13573" max="13573" width="9.875" style="442" customWidth="1"/>
    <col min="13574" max="13574" width="9.75" style="442" customWidth="1"/>
    <col min="13575" max="13575" width="5" style="442" customWidth="1"/>
    <col min="13576" max="13576" width="9.875" style="442" customWidth="1"/>
    <col min="13577" max="13577" width="5" style="442" customWidth="1"/>
    <col min="13578" max="13578" width="11.75" style="442" customWidth="1"/>
    <col min="13579" max="13579" width="5" style="442" customWidth="1"/>
    <col min="13580" max="13580" width="11.75" style="442" customWidth="1"/>
    <col min="13581" max="13581" width="5" style="442" customWidth="1"/>
    <col min="13582" max="13582" width="11.75" style="442" customWidth="1"/>
    <col min="13583" max="13583" width="5" style="442" customWidth="1"/>
    <col min="13584" max="13824" width="9" style="442"/>
    <col min="13825" max="13825" width="5.875" style="442" customWidth="1"/>
    <col min="13826" max="13826" width="16.125" style="442" customWidth="1"/>
    <col min="13827" max="13828" width="11.75" style="442" customWidth="1"/>
    <col min="13829" max="13829" width="9.875" style="442" customWidth="1"/>
    <col min="13830" max="13830" width="9.75" style="442" customWidth="1"/>
    <col min="13831" max="13831" width="5" style="442" customWidth="1"/>
    <col min="13832" max="13832" width="9.875" style="442" customWidth="1"/>
    <col min="13833" max="13833" width="5" style="442" customWidth="1"/>
    <col min="13834" max="13834" width="11.75" style="442" customWidth="1"/>
    <col min="13835" max="13835" width="5" style="442" customWidth="1"/>
    <col min="13836" max="13836" width="11.75" style="442" customWidth="1"/>
    <col min="13837" max="13837" width="5" style="442" customWidth="1"/>
    <col min="13838" max="13838" width="11.75" style="442" customWidth="1"/>
    <col min="13839" max="13839" width="5" style="442" customWidth="1"/>
    <col min="13840" max="14080" width="9" style="442"/>
    <col min="14081" max="14081" width="5.875" style="442" customWidth="1"/>
    <col min="14082" max="14082" width="16.125" style="442" customWidth="1"/>
    <col min="14083" max="14084" width="11.75" style="442" customWidth="1"/>
    <col min="14085" max="14085" width="9.875" style="442" customWidth="1"/>
    <col min="14086" max="14086" width="9.75" style="442" customWidth="1"/>
    <col min="14087" max="14087" width="5" style="442" customWidth="1"/>
    <col min="14088" max="14088" width="9.875" style="442" customWidth="1"/>
    <col min="14089" max="14089" width="5" style="442" customWidth="1"/>
    <col min="14090" max="14090" width="11.75" style="442" customWidth="1"/>
    <col min="14091" max="14091" width="5" style="442" customWidth="1"/>
    <col min="14092" max="14092" width="11.75" style="442" customWidth="1"/>
    <col min="14093" max="14093" width="5" style="442" customWidth="1"/>
    <col min="14094" max="14094" width="11.75" style="442" customWidth="1"/>
    <col min="14095" max="14095" width="5" style="442" customWidth="1"/>
    <col min="14096" max="14336" width="9" style="442"/>
    <col min="14337" max="14337" width="5.875" style="442" customWidth="1"/>
    <col min="14338" max="14338" width="16.125" style="442" customWidth="1"/>
    <col min="14339" max="14340" width="11.75" style="442" customWidth="1"/>
    <col min="14341" max="14341" width="9.875" style="442" customWidth="1"/>
    <col min="14342" max="14342" width="9.75" style="442" customWidth="1"/>
    <col min="14343" max="14343" width="5" style="442" customWidth="1"/>
    <col min="14344" max="14344" width="9.875" style="442" customWidth="1"/>
    <col min="14345" max="14345" width="5" style="442" customWidth="1"/>
    <col min="14346" max="14346" width="11.75" style="442" customWidth="1"/>
    <col min="14347" max="14347" width="5" style="442" customWidth="1"/>
    <col min="14348" max="14348" width="11.75" style="442" customWidth="1"/>
    <col min="14349" max="14349" width="5" style="442" customWidth="1"/>
    <col min="14350" max="14350" width="11.75" style="442" customWidth="1"/>
    <col min="14351" max="14351" width="5" style="442" customWidth="1"/>
    <col min="14352" max="14592" width="9" style="442"/>
    <col min="14593" max="14593" width="5.875" style="442" customWidth="1"/>
    <col min="14594" max="14594" width="16.125" style="442" customWidth="1"/>
    <col min="14595" max="14596" width="11.75" style="442" customWidth="1"/>
    <col min="14597" max="14597" width="9.875" style="442" customWidth="1"/>
    <col min="14598" max="14598" width="9.75" style="442" customWidth="1"/>
    <col min="14599" max="14599" width="5" style="442" customWidth="1"/>
    <col min="14600" max="14600" width="9.875" style="442" customWidth="1"/>
    <col min="14601" max="14601" width="5" style="442" customWidth="1"/>
    <col min="14602" max="14602" width="11.75" style="442" customWidth="1"/>
    <col min="14603" max="14603" width="5" style="442" customWidth="1"/>
    <col min="14604" max="14604" width="11.75" style="442" customWidth="1"/>
    <col min="14605" max="14605" width="5" style="442" customWidth="1"/>
    <col min="14606" max="14606" width="11.75" style="442" customWidth="1"/>
    <col min="14607" max="14607" width="5" style="442" customWidth="1"/>
    <col min="14608" max="14848" width="9" style="442"/>
    <col min="14849" max="14849" width="5.875" style="442" customWidth="1"/>
    <col min="14850" max="14850" width="16.125" style="442" customWidth="1"/>
    <col min="14851" max="14852" width="11.75" style="442" customWidth="1"/>
    <col min="14853" max="14853" width="9.875" style="442" customWidth="1"/>
    <col min="14854" max="14854" width="9.75" style="442" customWidth="1"/>
    <col min="14855" max="14855" width="5" style="442" customWidth="1"/>
    <col min="14856" max="14856" width="9.875" style="442" customWidth="1"/>
    <col min="14857" max="14857" width="5" style="442" customWidth="1"/>
    <col min="14858" max="14858" width="11.75" style="442" customWidth="1"/>
    <col min="14859" max="14859" width="5" style="442" customWidth="1"/>
    <col min="14860" max="14860" width="11.75" style="442" customWidth="1"/>
    <col min="14861" max="14861" width="5" style="442" customWidth="1"/>
    <col min="14862" max="14862" width="11.75" style="442" customWidth="1"/>
    <col min="14863" max="14863" width="5" style="442" customWidth="1"/>
    <col min="14864" max="15104" width="9" style="442"/>
    <col min="15105" max="15105" width="5.875" style="442" customWidth="1"/>
    <col min="15106" max="15106" width="16.125" style="442" customWidth="1"/>
    <col min="15107" max="15108" width="11.75" style="442" customWidth="1"/>
    <col min="15109" max="15109" width="9.875" style="442" customWidth="1"/>
    <col min="15110" max="15110" width="9.75" style="442" customWidth="1"/>
    <col min="15111" max="15111" width="5" style="442" customWidth="1"/>
    <col min="15112" max="15112" width="9.875" style="442" customWidth="1"/>
    <col min="15113" max="15113" width="5" style="442" customWidth="1"/>
    <col min="15114" max="15114" width="11.75" style="442" customWidth="1"/>
    <col min="15115" max="15115" width="5" style="442" customWidth="1"/>
    <col min="15116" max="15116" width="11.75" style="442" customWidth="1"/>
    <col min="15117" max="15117" width="5" style="442" customWidth="1"/>
    <col min="15118" max="15118" width="11.75" style="442" customWidth="1"/>
    <col min="15119" max="15119" width="5" style="442" customWidth="1"/>
    <col min="15120" max="15360" width="9" style="442"/>
    <col min="15361" max="15361" width="5.875" style="442" customWidth="1"/>
    <col min="15362" max="15362" width="16.125" style="442" customWidth="1"/>
    <col min="15363" max="15364" width="11.75" style="442" customWidth="1"/>
    <col min="15365" max="15365" width="9.875" style="442" customWidth="1"/>
    <col min="15366" max="15366" width="9.75" style="442" customWidth="1"/>
    <col min="15367" max="15367" width="5" style="442" customWidth="1"/>
    <col min="15368" max="15368" width="9.875" style="442" customWidth="1"/>
    <col min="15369" max="15369" width="5" style="442" customWidth="1"/>
    <col min="15370" max="15370" width="11.75" style="442" customWidth="1"/>
    <col min="15371" max="15371" width="5" style="442" customWidth="1"/>
    <col min="15372" max="15372" width="11.75" style="442" customWidth="1"/>
    <col min="15373" max="15373" width="5" style="442" customWidth="1"/>
    <col min="15374" max="15374" width="11.75" style="442" customWidth="1"/>
    <col min="15375" max="15375" width="5" style="442" customWidth="1"/>
    <col min="15376" max="15616" width="9" style="442"/>
    <col min="15617" max="15617" width="5.875" style="442" customWidth="1"/>
    <col min="15618" max="15618" width="16.125" style="442" customWidth="1"/>
    <col min="15619" max="15620" width="11.75" style="442" customWidth="1"/>
    <col min="15621" max="15621" width="9.875" style="442" customWidth="1"/>
    <col min="15622" max="15622" width="9.75" style="442" customWidth="1"/>
    <col min="15623" max="15623" width="5" style="442" customWidth="1"/>
    <col min="15624" max="15624" width="9.875" style="442" customWidth="1"/>
    <col min="15625" max="15625" width="5" style="442" customWidth="1"/>
    <col min="15626" max="15626" width="11.75" style="442" customWidth="1"/>
    <col min="15627" max="15627" width="5" style="442" customWidth="1"/>
    <col min="15628" max="15628" width="11.75" style="442" customWidth="1"/>
    <col min="15629" max="15629" width="5" style="442" customWidth="1"/>
    <col min="15630" max="15630" width="11.75" style="442" customWidth="1"/>
    <col min="15631" max="15631" width="5" style="442" customWidth="1"/>
    <col min="15632" max="15872" width="9" style="442"/>
    <col min="15873" max="15873" width="5.875" style="442" customWidth="1"/>
    <col min="15874" max="15874" width="16.125" style="442" customWidth="1"/>
    <col min="15875" max="15876" width="11.75" style="442" customWidth="1"/>
    <col min="15877" max="15877" width="9.875" style="442" customWidth="1"/>
    <col min="15878" max="15878" width="9.75" style="442" customWidth="1"/>
    <col min="15879" max="15879" width="5" style="442" customWidth="1"/>
    <col min="15880" max="15880" width="9.875" style="442" customWidth="1"/>
    <col min="15881" max="15881" width="5" style="442" customWidth="1"/>
    <col min="15882" max="15882" width="11.75" style="442" customWidth="1"/>
    <col min="15883" max="15883" width="5" style="442" customWidth="1"/>
    <col min="15884" max="15884" width="11.75" style="442" customWidth="1"/>
    <col min="15885" max="15885" width="5" style="442" customWidth="1"/>
    <col min="15886" max="15886" width="11.75" style="442" customWidth="1"/>
    <col min="15887" max="15887" width="5" style="442" customWidth="1"/>
    <col min="15888" max="16128" width="9" style="442"/>
    <col min="16129" max="16129" width="5.875" style="442" customWidth="1"/>
    <col min="16130" max="16130" width="16.125" style="442" customWidth="1"/>
    <col min="16131" max="16132" width="11.75" style="442" customWidth="1"/>
    <col min="16133" max="16133" width="9.875" style="442" customWidth="1"/>
    <col min="16134" max="16134" width="9.75" style="442" customWidth="1"/>
    <col min="16135" max="16135" width="5" style="442" customWidth="1"/>
    <col min="16136" max="16136" width="9.875" style="442" customWidth="1"/>
    <col min="16137" max="16137" width="5" style="442" customWidth="1"/>
    <col min="16138" max="16138" width="11.75" style="442" customWidth="1"/>
    <col min="16139" max="16139" width="5" style="442" customWidth="1"/>
    <col min="16140" max="16140" width="11.75" style="442" customWidth="1"/>
    <col min="16141" max="16141" width="5" style="442" customWidth="1"/>
    <col min="16142" max="16142" width="11.75" style="442" customWidth="1"/>
    <col min="16143" max="16143" width="5" style="442" customWidth="1"/>
    <col min="16144" max="16384" width="9" style="442"/>
  </cols>
  <sheetData>
    <row r="1" spans="1:15" ht="20.100000000000001" customHeight="1">
      <c r="A1" s="1054" t="s">
        <v>1006</v>
      </c>
      <c r="B1" s="1054"/>
      <c r="C1" s="1054"/>
      <c r="D1" s="1054"/>
      <c r="E1" s="1054"/>
      <c r="F1" s="1054"/>
      <c r="G1" s="1054"/>
      <c r="H1" s="1054"/>
      <c r="I1" s="1054"/>
      <c r="J1" s="1054"/>
      <c r="K1" s="1054"/>
      <c r="L1" s="1054"/>
      <c r="M1" s="1054"/>
      <c r="N1" s="1054"/>
      <c r="O1" s="1054"/>
    </row>
    <row r="2" spans="1:15" ht="21.95" customHeight="1">
      <c r="A2" s="1035" t="s">
        <v>4</v>
      </c>
      <c r="B2" s="1035" t="s">
        <v>2</v>
      </c>
      <c r="C2" s="1035" t="s">
        <v>933</v>
      </c>
      <c r="D2" s="1035" t="s">
        <v>934</v>
      </c>
      <c r="E2" s="1035" t="s">
        <v>791</v>
      </c>
      <c r="F2" s="1035" t="s">
        <v>935</v>
      </c>
      <c r="G2" s="1035"/>
      <c r="H2" s="1035"/>
      <c r="I2" s="1035"/>
      <c r="J2" s="1035"/>
      <c r="K2" s="1035"/>
      <c r="L2" s="1035"/>
      <c r="M2" s="1035"/>
      <c r="N2" s="1035"/>
      <c r="O2" s="1035"/>
    </row>
    <row r="3" spans="1:15" ht="54.75" customHeight="1">
      <c r="A3" s="1035"/>
      <c r="B3" s="1035"/>
      <c r="C3" s="1035"/>
      <c r="D3" s="1035"/>
      <c r="E3" s="1035"/>
      <c r="F3" s="698" t="s">
        <v>10</v>
      </c>
      <c r="G3" s="698" t="s">
        <v>730</v>
      </c>
      <c r="H3" s="698" t="s">
        <v>11</v>
      </c>
      <c r="I3" s="698" t="s">
        <v>730</v>
      </c>
      <c r="J3" s="698" t="s">
        <v>12</v>
      </c>
      <c r="K3" s="698" t="s">
        <v>730</v>
      </c>
      <c r="L3" s="698" t="s">
        <v>13</v>
      </c>
      <c r="M3" s="698" t="s">
        <v>730</v>
      </c>
      <c r="N3" s="698" t="s">
        <v>936</v>
      </c>
      <c r="O3" s="698" t="s">
        <v>730</v>
      </c>
    </row>
    <row r="4" spans="1:15" ht="21.95" customHeight="1">
      <c r="A4" s="97" t="s">
        <v>937</v>
      </c>
      <c r="B4" s="97" t="s">
        <v>623</v>
      </c>
      <c r="C4" s="706">
        <v>16887304.649999999</v>
      </c>
      <c r="D4" s="98">
        <v>0</v>
      </c>
      <c r="E4" s="98">
        <v>0</v>
      </c>
      <c r="F4" s="98">
        <v>0</v>
      </c>
      <c r="G4" s="98">
        <v>0</v>
      </c>
      <c r="H4" s="98">
        <v>0</v>
      </c>
      <c r="I4" s="98">
        <v>0</v>
      </c>
      <c r="J4" s="98">
        <v>1028224.65</v>
      </c>
      <c r="K4" s="98">
        <v>6.0887434159008915</v>
      </c>
      <c r="L4" s="98">
        <v>15859080</v>
      </c>
      <c r="M4" s="98">
        <v>93.911256584099121</v>
      </c>
      <c r="N4" s="98">
        <v>16887304.649999999</v>
      </c>
      <c r="O4" s="98">
        <v>100</v>
      </c>
    </row>
    <row r="5" spans="1:15" ht="21.95" customHeight="1">
      <c r="A5" s="97" t="s">
        <v>938</v>
      </c>
      <c r="B5" s="97" t="s">
        <v>624</v>
      </c>
      <c r="C5" s="706">
        <v>7155972.5999999996</v>
      </c>
      <c r="D5" s="98">
        <v>0</v>
      </c>
      <c r="E5" s="98">
        <v>0</v>
      </c>
      <c r="F5" s="98">
        <v>0</v>
      </c>
      <c r="G5" s="98">
        <v>0</v>
      </c>
      <c r="H5" s="98">
        <v>86637.6</v>
      </c>
      <c r="I5" s="98">
        <v>1.2107033500938782</v>
      </c>
      <c r="J5" s="98">
        <v>0</v>
      </c>
      <c r="K5" s="98">
        <v>0</v>
      </c>
      <c r="L5" s="98">
        <v>7069335</v>
      </c>
      <c r="M5" s="98">
        <v>98.78929664990612</v>
      </c>
      <c r="N5" s="98">
        <v>7155972.5999999996</v>
      </c>
      <c r="O5" s="98">
        <v>100</v>
      </c>
    </row>
    <row r="6" spans="1:15" ht="21.95" customHeight="1">
      <c r="A6" s="97" t="s">
        <v>731</v>
      </c>
      <c r="B6" s="97" t="s">
        <v>625</v>
      </c>
      <c r="C6" s="706">
        <v>3417264.72</v>
      </c>
      <c r="D6" s="98">
        <v>0</v>
      </c>
      <c r="E6" s="98">
        <v>0</v>
      </c>
      <c r="F6" s="98">
        <v>0</v>
      </c>
      <c r="G6" s="98">
        <v>0</v>
      </c>
      <c r="H6" s="98">
        <v>0</v>
      </c>
      <c r="I6" s="98">
        <v>0</v>
      </c>
      <c r="J6" s="98">
        <v>34500</v>
      </c>
      <c r="K6" s="98">
        <v>1.0095793807861628</v>
      </c>
      <c r="L6" s="98">
        <v>3382764.72</v>
      </c>
      <c r="M6" s="98">
        <v>98.990420619213836</v>
      </c>
      <c r="N6" s="98">
        <v>3417264.72</v>
      </c>
      <c r="O6" s="98">
        <v>100</v>
      </c>
    </row>
    <row r="7" spans="1:15" ht="21.95" customHeight="1">
      <c r="A7" s="97" t="s">
        <v>939</v>
      </c>
      <c r="B7" s="97" t="s">
        <v>626</v>
      </c>
      <c r="C7" s="706">
        <v>4880280.62</v>
      </c>
      <c r="D7" s="98">
        <v>0</v>
      </c>
      <c r="E7" s="98">
        <v>0</v>
      </c>
      <c r="F7" s="98">
        <v>0</v>
      </c>
      <c r="G7" s="98">
        <v>0</v>
      </c>
      <c r="H7" s="98">
        <v>65000</v>
      </c>
      <c r="I7" s="98">
        <v>1.331890623945309</v>
      </c>
      <c r="J7" s="98">
        <v>0</v>
      </c>
      <c r="K7" s="98">
        <v>0</v>
      </c>
      <c r="L7" s="98">
        <v>4815280.62</v>
      </c>
      <c r="M7" s="98">
        <v>98.668109376054687</v>
      </c>
      <c r="N7" s="98">
        <v>4880280.62</v>
      </c>
      <c r="O7" s="98">
        <v>100</v>
      </c>
    </row>
    <row r="8" spans="1:15" ht="21.95" customHeight="1">
      <c r="A8" s="97" t="s">
        <v>226</v>
      </c>
      <c r="B8" s="97" t="s">
        <v>225</v>
      </c>
      <c r="C8" s="706">
        <v>5944244.0800000001</v>
      </c>
      <c r="D8" s="98">
        <v>0</v>
      </c>
      <c r="E8" s="98">
        <v>56253.08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0</v>
      </c>
      <c r="L8" s="98">
        <v>5887991</v>
      </c>
      <c r="M8" s="98">
        <v>99.053654606995877</v>
      </c>
      <c r="N8" s="98">
        <v>5887991</v>
      </c>
      <c r="O8" s="98">
        <v>99.053654606995877</v>
      </c>
    </row>
    <row r="9" spans="1:15" ht="21.95" customHeight="1">
      <c r="A9" s="97" t="s">
        <v>940</v>
      </c>
      <c r="B9" s="97" t="s">
        <v>113</v>
      </c>
      <c r="C9" s="706">
        <v>2512226.44</v>
      </c>
      <c r="D9" s="98">
        <v>0</v>
      </c>
      <c r="E9" s="98">
        <v>0</v>
      </c>
      <c r="F9" s="98">
        <v>0</v>
      </c>
      <c r="G9" s="98">
        <v>0</v>
      </c>
      <c r="H9" s="98">
        <v>0</v>
      </c>
      <c r="I9" s="98">
        <v>0</v>
      </c>
      <c r="J9" s="98">
        <v>112000</v>
      </c>
      <c r="K9" s="98">
        <v>4.4581968494846347</v>
      </c>
      <c r="L9" s="98">
        <v>2400226.44</v>
      </c>
      <c r="M9" s="98">
        <v>95.541803150515364</v>
      </c>
      <c r="N9" s="98">
        <v>2512226.44</v>
      </c>
      <c r="O9" s="98">
        <v>100</v>
      </c>
    </row>
    <row r="10" spans="1:15" ht="21.95" customHeight="1">
      <c r="A10" s="97" t="s">
        <v>941</v>
      </c>
      <c r="B10" s="97" t="s">
        <v>524</v>
      </c>
      <c r="C10" s="706">
        <v>1766911.26</v>
      </c>
      <c r="D10" s="98">
        <v>0</v>
      </c>
      <c r="E10" s="98">
        <v>1.26</v>
      </c>
      <c r="F10" s="98">
        <v>0</v>
      </c>
      <c r="G10" s="98">
        <v>0</v>
      </c>
      <c r="H10" s="98">
        <v>0</v>
      </c>
      <c r="I10" s="98">
        <v>0</v>
      </c>
      <c r="J10" s="98">
        <v>630000</v>
      </c>
      <c r="K10" s="98">
        <v>35.655440896335676</v>
      </c>
      <c r="L10" s="98">
        <v>1136910</v>
      </c>
      <c r="M10" s="98">
        <v>64.34448779278253</v>
      </c>
      <c r="N10" s="98">
        <v>1766910</v>
      </c>
      <c r="O10" s="98">
        <v>99.999928689118207</v>
      </c>
    </row>
    <row r="11" spans="1:15" ht="21.95" customHeight="1">
      <c r="A11" s="97" t="s">
        <v>82</v>
      </c>
      <c r="B11" s="97" t="s">
        <v>70</v>
      </c>
      <c r="C11" s="706">
        <v>1222907.23</v>
      </c>
      <c r="D11" s="98">
        <v>0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500000</v>
      </c>
      <c r="K11" s="98">
        <v>40.886175805829524</v>
      </c>
      <c r="L11" s="98">
        <v>722907.23</v>
      </c>
      <c r="M11" s="98">
        <v>59.113824194170476</v>
      </c>
      <c r="N11" s="98">
        <v>1222907.23</v>
      </c>
      <c r="O11" s="98">
        <v>100</v>
      </c>
    </row>
    <row r="12" spans="1:15" ht="21.95" customHeight="1">
      <c r="A12" s="97" t="s">
        <v>19</v>
      </c>
      <c r="B12" s="97" t="s">
        <v>18</v>
      </c>
      <c r="C12" s="706">
        <v>1377780.73</v>
      </c>
      <c r="D12" s="98">
        <v>0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0</v>
      </c>
      <c r="L12" s="98">
        <v>1377780.73</v>
      </c>
      <c r="M12" s="98">
        <v>100</v>
      </c>
      <c r="N12" s="98">
        <v>1377780.73</v>
      </c>
      <c r="O12" s="98">
        <v>100</v>
      </c>
    </row>
    <row r="13" spans="1:15" ht="21.95" customHeight="1">
      <c r="A13" s="97" t="s">
        <v>942</v>
      </c>
      <c r="B13" s="97" t="s">
        <v>552</v>
      </c>
      <c r="C13" s="706">
        <v>1625920.4</v>
      </c>
      <c r="D13" s="98">
        <v>0</v>
      </c>
      <c r="E13" s="98">
        <v>73120.399999999994</v>
      </c>
      <c r="F13" s="98">
        <v>0</v>
      </c>
      <c r="G13" s="98">
        <v>0</v>
      </c>
      <c r="H13" s="98">
        <v>0</v>
      </c>
      <c r="I13" s="98">
        <v>0</v>
      </c>
      <c r="J13" s="98">
        <v>0</v>
      </c>
      <c r="K13" s="98">
        <v>0</v>
      </c>
      <c r="L13" s="98">
        <v>1552800</v>
      </c>
      <c r="M13" s="98">
        <v>95.502830273855977</v>
      </c>
      <c r="N13" s="98">
        <v>1552800</v>
      </c>
      <c r="O13" s="98">
        <v>95.502830273855977</v>
      </c>
    </row>
    <row r="14" spans="1:15" ht="21.95" customHeight="1">
      <c r="A14" s="97" t="s">
        <v>173</v>
      </c>
      <c r="B14" s="97" t="s">
        <v>169</v>
      </c>
      <c r="C14" s="706">
        <v>1991667.22</v>
      </c>
      <c r="D14" s="98">
        <v>0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0</v>
      </c>
      <c r="L14" s="98">
        <v>1991667.22</v>
      </c>
      <c r="M14" s="98">
        <v>100</v>
      </c>
      <c r="N14" s="98">
        <v>1991667.22</v>
      </c>
      <c r="O14" s="98">
        <v>100</v>
      </c>
    </row>
    <row r="15" spans="1:15" ht="21.95" customHeight="1">
      <c r="A15" s="698" t="s">
        <v>297</v>
      </c>
      <c r="B15" s="698" t="s">
        <v>943</v>
      </c>
      <c r="C15" s="707">
        <v>48782479.949999988</v>
      </c>
      <c r="D15" s="708">
        <v>0</v>
      </c>
      <c r="E15" s="708">
        <v>129374.73999999999</v>
      </c>
      <c r="F15" s="708">
        <v>0</v>
      </c>
      <c r="G15" s="708">
        <v>0</v>
      </c>
      <c r="H15" s="708">
        <v>151637.6</v>
      </c>
      <c r="I15" s="708">
        <v>0.31084438543391446</v>
      </c>
      <c r="J15" s="708">
        <v>2304724.65</v>
      </c>
      <c r="K15" s="708">
        <v>4.7244925890652683</v>
      </c>
      <c r="L15" s="708">
        <v>46196742.959999993</v>
      </c>
      <c r="M15" s="708">
        <v>94.699455639298634</v>
      </c>
      <c r="N15" s="708">
        <v>48653105.209999993</v>
      </c>
      <c r="O15" s="708">
        <v>99.734792613797822</v>
      </c>
    </row>
    <row r="17" spans="1:15" s="92" customFormat="1" ht="20.100000000000001" customHeight="1">
      <c r="A17" s="1054" t="s">
        <v>1007</v>
      </c>
      <c r="B17" s="1054"/>
      <c r="C17" s="1054"/>
      <c r="D17" s="1054"/>
      <c r="E17" s="1054"/>
      <c r="F17" s="1054"/>
      <c r="G17" s="1054"/>
      <c r="H17" s="1054"/>
      <c r="I17" s="1054"/>
      <c r="J17" s="1054"/>
      <c r="K17" s="1054"/>
      <c r="L17" s="1054"/>
      <c r="M17" s="1054"/>
      <c r="N17" s="1054"/>
      <c r="O17" s="1054"/>
    </row>
    <row r="18" spans="1:15" s="92" customFormat="1" ht="21.95" customHeight="1">
      <c r="A18" s="1035" t="s">
        <v>4</v>
      </c>
      <c r="B18" s="1035" t="s">
        <v>2</v>
      </c>
      <c r="C18" s="1035" t="s">
        <v>933</v>
      </c>
      <c r="D18" s="1035" t="s">
        <v>934</v>
      </c>
      <c r="E18" s="1035" t="s">
        <v>791</v>
      </c>
      <c r="F18" s="1035" t="s">
        <v>935</v>
      </c>
      <c r="G18" s="1035"/>
      <c r="H18" s="1035"/>
      <c r="I18" s="1035"/>
      <c r="J18" s="1035"/>
      <c r="K18" s="1035"/>
      <c r="L18" s="1035"/>
      <c r="M18" s="1035"/>
      <c r="N18" s="1035"/>
      <c r="O18" s="1035"/>
    </row>
    <row r="19" spans="1:15" s="92" customFormat="1" ht="52.5" customHeight="1">
      <c r="A19" s="1035"/>
      <c r="B19" s="1035"/>
      <c r="C19" s="1035"/>
      <c r="D19" s="1035"/>
      <c r="E19" s="1035"/>
      <c r="F19" s="698" t="s">
        <v>10</v>
      </c>
      <c r="G19" s="698" t="s">
        <v>730</v>
      </c>
      <c r="H19" s="698" t="s">
        <v>11</v>
      </c>
      <c r="I19" s="698" t="s">
        <v>730</v>
      </c>
      <c r="J19" s="698" t="s">
        <v>12</v>
      </c>
      <c r="K19" s="698" t="s">
        <v>730</v>
      </c>
      <c r="L19" s="698" t="s">
        <v>13</v>
      </c>
      <c r="M19" s="698" t="s">
        <v>730</v>
      </c>
      <c r="N19" s="698" t="s">
        <v>936</v>
      </c>
      <c r="O19" s="698" t="s">
        <v>730</v>
      </c>
    </row>
    <row r="20" spans="1:15" s="92" customFormat="1" ht="21.95" customHeight="1">
      <c r="A20" s="97" t="s">
        <v>937</v>
      </c>
      <c r="B20" s="97" t="s">
        <v>623</v>
      </c>
      <c r="C20" s="706">
        <v>3410000</v>
      </c>
      <c r="D20" s="98">
        <v>15000</v>
      </c>
      <c r="E20" s="98">
        <v>15000</v>
      </c>
      <c r="F20" s="98">
        <v>0</v>
      </c>
      <c r="G20" s="98">
        <v>0</v>
      </c>
      <c r="H20" s="98">
        <v>0</v>
      </c>
      <c r="I20" s="98">
        <v>0</v>
      </c>
      <c r="J20" s="98">
        <v>0</v>
      </c>
      <c r="K20" s="98">
        <v>0</v>
      </c>
      <c r="L20" s="98">
        <v>3395000</v>
      </c>
      <c r="M20" s="98">
        <v>99.560117302052788</v>
      </c>
      <c r="N20" s="98">
        <v>3395000</v>
      </c>
      <c r="O20" s="98">
        <v>99.560117302052788</v>
      </c>
    </row>
    <row r="21" spans="1:15" s="92" customFormat="1" ht="21.95" customHeight="1">
      <c r="A21" s="97" t="s">
        <v>938</v>
      </c>
      <c r="B21" s="97" t="s">
        <v>624</v>
      </c>
      <c r="C21" s="706">
        <v>1881000</v>
      </c>
      <c r="D21" s="98">
        <v>0</v>
      </c>
      <c r="E21" s="98">
        <v>0</v>
      </c>
      <c r="F21" s="98">
        <v>0</v>
      </c>
      <c r="G21" s="98">
        <v>0</v>
      </c>
      <c r="H21" s="98">
        <v>81500</v>
      </c>
      <c r="I21" s="98">
        <v>4.3328017012227535</v>
      </c>
      <c r="J21" s="98">
        <v>0</v>
      </c>
      <c r="K21" s="98">
        <v>0</v>
      </c>
      <c r="L21" s="98">
        <v>1799500</v>
      </c>
      <c r="M21" s="98">
        <v>95.667198298777251</v>
      </c>
      <c r="N21" s="98">
        <v>1881000</v>
      </c>
      <c r="O21" s="98">
        <v>100</v>
      </c>
    </row>
    <row r="22" spans="1:15" s="92" customFormat="1" ht="21.95" customHeight="1">
      <c r="A22" s="97" t="s">
        <v>939</v>
      </c>
      <c r="B22" s="97" t="s">
        <v>626</v>
      </c>
      <c r="C22" s="706">
        <v>1200000</v>
      </c>
      <c r="D22" s="98">
        <v>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0</v>
      </c>
      <c r="L22" s="98">
        <v>1200000</v>
      </c>
      <c r="M22" s="98">
        <v>100</v>
      </c>
      <c r="N22" s="98">
        <v>1200000</v>
      </c>
      <c r="O22" s="98">
        <v>100</v>
      </c>
    </row>
    <row r="23" spans="1:15" s="92" customFormat="1" ht="21.95" customHeight="1">
      <c r="A23" s="97" t="s">
        <v>226</v>
      </c>
      <c r="B23" s="97" t="s">
        <v>225</v>
      </c>
      <c r="C23" s="706">
        <v>2710000</v>
      </c>
      <c r="D23" s="98">
        <v>0</v>
      </c>
      <c r="E23" s="98">
        <v>28500</v>
      </c>
      <c r="F23" s="98">
        <v>0</v>
      </c>
      <c r="G23" s="98">
        <v>0</v>
      </c>
      <c r="H23" s="98">
        <v>0</v>
      </c>
      <c r="I23" s="98">
        <v>0</v>
      </c>
      <c r="J23" s="98">
        <v>0</v>
      </c>
      <c r="K23" s="98">
        <v>0</v>
      </c>
      <c r="L23" s="98">
        <v>2681500</v>
      </c>
      <c r="M23" s="98">
        <v>98.948339483394832</v>
      </c>
      <c r="N23" s="98">
        <v>2681500</v>
      </c>
      <c r="O23" s="98">
        <v>98.948339483394832</v>
      </c>
    </row>
    <row r="24" spans="1:15" s="92" customFormat="1" ht="21.95" customHeight="1">
      <c r="A24" s="97" t="s">
        <v>19</v>
      </c>
      <c r="B24" s="97" t="s">
        <v>18</v>
      </c>
      <c r="C24" s="706">
        <v>330000</v>
      </c>
      <c r="D24" s="98">
        <v>0</v>
      </c>
      <c r="E24" s="98">
        <v>0</v>
      </c>
      <c r="F24" s="98">
        <v>0</v>
      </c>
      <c r="G24" s="98">
        <v>0</v>
      </c>
      <c r="H24" s="98">
        <v>0</v>
      </c>
      <c r="I24" s="98">
        <v>0</v>
      </c>
      <c r="J24" s="98">
        <v>0</v>
      </c>
      <c r="K24" s="98">
        <v>0</v>
      </c>
      <c r="L24" s="98">
        <v>330000</v>
      </c>
      <c r="M24" s="98">
        <v>100</v>
      </c>
      <c r="N24" s="98">
        <v>330000</v>
      </c>
      <c r="O24" s="98">
        <v>100</v>
      </c>
    </row>
    <row r="25" spans="1:15" s="92" customFormat="1" ht="21.95" customHeight="1">
      <c r="A25" s="698" t="s">
        <v>297</v>
      </c>
      <c r="B25" s="698" t="s">
        <v>943</v>
      </c>
      <c r="C25" s="707">
        <v>9531000</v>
      </c>
      <c r="D25" s="708">
        <v>15000</v>
      </c>
      <c r="E25" s="708">
        <v>43500</v>
      </c>
      <c r="F25" s="708">
        <v>0</v>
      </c>
      <c r="G25" s="708">
        <v>0</v>
      </c>
      <c r="H25" s="708">
        <v>81500</v>
      </c>
      <c r="I25" s="708">
        <v>0.85510439618088341</v>
      </c>
      <c r="J25" s="708">
        <v>0</v>
      </c>
      <c r="K25" s="708">
        <v>0</v>
      </c>
      <c r="L25" s="708">
        <v>9406000</v>
      </c>
      <c r="M25" s="708">
        <v>98.688490189906616</v>
      </c>
      <c r="N25" s="708">
        <v>9487500</v>
      </c>
      <c r="O25" s="708">
        <v>99.543594586087508</v>
      </c>
    </row>
  </sheetData>
  <mergeCells count="14">
    <mergeCell ref="A17:O17"/>
    <mergeCell ref="A18:A19"/>
    <mergeCell ref="B18:B19"/>
    <mergeCell ref="C18:C19"/>
    <mergeCell ref="D18:D19"/>
    <mergeCell ref="E18:E19"/>
    <mergeCell ref="F18:O18"/>
    <mergeCell ref="A1:O1"/>
    <mergeCell ref="A2:A3"/>
    <mergeCell ref="B2:B3"/>
    <mergeCell ref="C2:C3"/>
    <mergeCell ref="D2:D3"/>
    <mergeCell ref="E2:E3"/>
    <mergeCell ref="F2:O2"/>
  </mergeCells>
  <pageMargins left="0.43307086614173229" right="0.23622047244094491" top="0.43307086614173229" bottom="0.70866141732283472" header="0.51181102362204722" footer="0.51181102362204722"/>
  <pageSetup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2:M33"/>
  <sheetViews>
    <sheetView tabSelected="1" zoomScale="70" zoomScaleNormal="70" workbookViewId="0"/>
  </sheetViews>
  <sheetFormatPr defaultRowHeight="14.25"/>
  <cols>
    <col min="1" max="1" width="13.125" style="924" customWidth="1"/>
    <col min="2" max="2" width="12.25" style="924" customWidth="1"/>
    <col min="3" max="3" width="12.875" style="924" customWidth="1"/>
    <col min="4" max="4" width="5" style="924" hidden="1" customWidth="1"/>
    <col min="5" max="5" width="11.75" style="924" customWidth="1"/>
    <col min="6" max="6" width="5" style="924" hidden="1" customWidth="1"/>
    <col min="7" max="7" width="10.75" style="924" customWidth="1"/>
    <col min="8" max="8" width="5" style="924" hidden="1" customWidth="1"/>
    <col min="9" max="9" width="11" style="928" customWidth="1"/>
    <col min="10" max="10" width="10.375" style="924" customWidth="1"/>
    <col min="11" max="11" width="14.125" style="925" customWidth="1"/>
    <col min="12" max="12" width="10.375" style="924" bestFit="1" customWidth="1"/>
    <col min="13" max="13" width="15.875" style="924" customWidth="1"/>
    <col min="14" max="250" width="9" style="924"/>
    <col min="251" max="251" width="16.125" style="924" customWidth="1"/>
    <col min="252" max="253" width="11.75" style="924" customWidth="1"/>
    <col min="254" max="254" width="10.5" style="924" customWidth="1"/>
    <col min="255" max="255" width="11.75" style="924" customWidth="1"/>
    <col min="256" max="256" width="5" style="924" customWidth="1"/>
    <col min="257" max="257" width="11.75" style="924" customWidth="1"/>
    <col min="258" max="258" width="5" style="924" customWidth="1"/>
    <col min="259" max="259" width="11.75" style="924" customWidth="1"/>
    <col min="260" max="260" width="5" style="924" customWidth="1"/>
    <col min="261" max="261" width="10.75" style="924" customWidth="1"/>
    <col min="262" max="262" width="5" style="924" customWidth="1"/>
    <col min="263" max="263" width="11.75" style="924" customWidth="1"/>
    <col min="264" max="264" width="5" style="924" customWidth="1"/>
    <col min="265" max="265" width="9" style="924"/>
    <col min="266" max="266" width="20.375" style="924" customWidth="1"/>
    <col min="267" max="506" width="9" style="924"/>
    <col min="507" max="507" width="16.125" style="924" customWidth="1"/>
    <col min="508" max="509" width="11.75" style="924" customWidth="1"/>
    <col min="510" max="510" width="10.5" style="924" customWidth="1"/>
    <col min="511" max="511" width="11.75" style="924" customWidth="1"/>
    <col min="512" max="512" width="5" style="924" customWidth="1"/>
    <col min="513" max="513" width="11.75" style="924" customWidth="1"/>
    <col min="514" max="514" width="5" style="924" customWidth="1"/>
    <col min="515" max="515" width="11.75" style="924" customWidth="1"/>
    <col min="516" max="516" width="5" style="924" customWidth="1"/>
    <col min="517" max="517" width="10.75" style="924" customWidth="1"/>
    <col min="518" max="518" width="5" style="924" customWidth="1"/>
    <col min="519" max="519" width="11.75" style="924" customWidth="1"/>
    <col min="520" max="520" width="5" style="924" customWidth="1"/>
    <col min="521" max="521" width="9" style="924"/>
    <col min="522" max="522" width="20.375" style="924" customWidth="1"/>
    <col min="523" max="762" width="9" style="924"/>
    <col min="763" max="763" width="16.125" style="924" customWidth="1"/>
    <col min="764" max="765" width="11.75" style="924" customWidth="1"/>
    <col min="766" max="766" width="10.5" style="924" customWidth="1"/>
    <col min="767" max="767" width="11.75" style="924" customWidth="1"/>
    <col min="768" max="768" width="5" style="924" customWidth="1"/>
    <col min="769" max="769" width="11.75" style="924" customWidth="1"/>
    <col min="770" max="770" width="5" style="924" customWidth="1"/>
    <col min="771" max="771" width="11.75" style="924" customWidth="1"/>
    <col min="772" max="772" width="5" style="924" customWidth="1"/>
    <col min="773" max="773" width="10.75" style="924" customWidth="1"/>
    <col min="774" max="774" width="5" style="924" customWidth="1"/>
    <col min="775" max="775" width="11.75" style="924" customWidth="1"/>
    <col min="776" max="776" width="5" style="924" customWidth="1"/>
    <col min="777" max="777" width="9" style="924"/>
    <col min="778" max="778" width="20.375" style="924" customWidth="1"/>
    <col min="779" max="1018" width="9" style="924"/>
    <col min="1019" max="1019" width="16.125" style="924" customWidth="1"/>
    <col min="1020" max="1021" width="11.75" style="924" customWidth="1"/>
    <col min="1022" max="1022" width="10.5" style="924" customWidth="1"/>
    <col min="1023" max="1023" width="11.75" style="924" customWidth="1"/>
    <col min="1024" max="1024" width="5" style="924" customWidth="1"/>
    <col min="1025" max="1025" width="11.75" style="924" customWidth="1"/>
    <col min="1026" max="1026" width="5" style="924" customWidth="1"/>
    <col min="1027" max="1027" width="11.75" style="924" customWidth="1"/>
    <col min="1028" max="1028" width="5" style="924" customWidth="1"/>
    <col min="1029" max="1029" width="10.75" style="924" customWidth="1"/>
    <col min="1030" max="1030" width="5" style="924" customWidth="1"/>
    <col min="1031" max="1031" width="11.75" style="924" customWidth="1"/>
    <col min="1032" max="1032" width="5" style="924" customWidth="1"/>
    <col min="1033" max="1033" width="9" style="924"/>
    <col min="1034" max="1034" width="20.375" style="924" customWidth="1"/>
    <col min="1035" max="1274" width="9" style="924"/>
    <col min="1275" max="1275" width="16.125" style="924" customWidth="1"/>
    <col min="1276" max="1277" width="11.75" style="924" customWidth="1"/>
    <col min="1278" max="1278" width="10.5" style="924" customWidth="1"/>
    <col min="1279" max="1279" width="11.75" style="924" customWidth="1"/>
    <col min="1280" max="1280" width="5" style="924" customWidth="1"/>
    <col min="1281" max="1281" width="11.75" style="924" customWidth="1"/>
    <col min="1282" max="1282" width="5" style="924" customWidth="1"/>
    <col min="1283" max="1283" width="11.75" style="924" customWidth="1"/>
    <col min="1284" max="1284" width="5" style="924" customWidth="1"/>
    <col min="1285" max="1285" width="10.75" style="924" customWidth="1"/>
    <col min="1286" max="1286" width="5" style="924" customWidth="1"/>
    <col min="1287" max="1287" width="11.75" style="924" customWidth="1"/>
    <col min="1288" max="1288" width="5" style="924" customWidth="1"/>
    <col min="1289" max="1289" width="9" style="924"/>
    <col min="1290" max="1290" width="20.375" style="924" customWidth="1"/>
    <col min="1291" max="1530" width="9" style="924"/>
    <col min="1531" max="1531" width="16.125" style="924" customWidth="1"/>
    <col min="1532" max="1533" width="11.75" style="924" customWidth="1"/>
    <col min="1534" max="1534" width="10.5" style="924" customWidth="1"/>
    <col min="1535" max="1535" width="11.75" style="924" customWidth="1"/>
    <col min="1536" max="1536" width="5" style="924" customWidth="1"/>
    <col min="1537" max="1537" width="11.75" style="924" customWidth="1"/>
    <col min="1538" max="1538" width="5" style="924" customWidth="1"/>
    <col min="1539" max="1539" width="11.75" style="924" customWidth="1"/>
    <col min="1540" max="1540" width="5" style="924" customWidth="1"/>
    <col min="1541" max="1541" width="10.75" style="924" customWidth="1"/>
    <col min="1542" max="1542" width="5" style="924" customWidth="1"/>
    <col min="1543" max="1543" width="11.75" style="924" customWidth="1"/>
    <col min="1544" max="1544" width="5" style="924" customWidth="1"/>
    <col min="1545" max="1545" width="9" style="924"/>
    <col min="1546" max="1546" width="20.375" style="924" customWidth="1"/>
    <col min="1547" max="1786" width="9" style="924"/>
    <col min="1787" max="1787" width="16.125" style="924" customWidth="1"/>
    <col min="1788" max="1789" width="11.75" style="924" customWidth="1"/>
    <col min="1790" max="1790" width="10.5" style="924" customWidth="1"/>
    <col min="1791" max="1791" width="11.75" style="924" customWidth="1"/>
    <col min="1792" max="1792" width="5" style="924" customWidth="1"/>
    <col min="1793" max="1793" width="11.75" style="924" customWidth="1"/>
    <col min="1794" max="1794" width="5" style="924" customWidth="1"/>
    <col min="1795" max="1795" width="11.75" style="924" customWidth="1"/>
    <col min="1796" max="1796" width="5" style="924" customWidth="1"/>
    <col min="1797" max="1797" width="10.75" style="924" customWidth="1"/>
    <col min="1798" max="1798" width="5" style="924" customWidth="1"/>
    <col min="1799" max="1799" width="11.75" style="924" customWidth="1"/>
    <col min="1800" max="1800" width="5" style="924" customWidth="1"/>
    <col min="1801" max="1801" width="9" style="924"/>
    <col min="1802" max="1802" width="20.375" style="924" customWidth="1"/>
    <col min="1803" max="2042" width="9" style="924"/>
    <col min="2043" max="2043" width="16.125" style="924" customWidth="1"/>
    <col min="2044" max="2045" width="11.75" style="924" customWidth="1"/>
    <col min="2046" max="2046" width="10.5" style="924" customWidth="1"/>
    <col min="2047" max="2047" width="11.75" style="924" customWidth="1"/>
    <col min="2048" max="2048" width="5" style="924" customWidth="1"/>
    <col min="2049" max="2049" width="11.75" style="924" customWidth="1"/>
    <col min="2050" max="2050" width="5" style="924" customWidth="1"/>
    <col min="2051" max="2051" width="11.75" style="924" customWidth="1"/>
    <col min="2052" max="2052" width="5" style="924" customWidth="1"/>
    <col min="2053" max="2053" width="10.75" style="924" customWidth="1"/>
    <col min="2054" max="2054" width="5" style="924" customWidth="1"/>
    <col min="2055" max="2055" width="11.75" style="924" customWidth="1"/>
    <col min="2056" max="2056" width="5" style="924" customWidth="1"/>
    <col min="2057" max="2057" width="9" style="924"/>
    <col min="2058" max="2058" width="20.375" style="924" customWidth="1"/>
    <col min="2059" max="2298" width="9" style="924"/>
    <col min="2299" max="2299" width="16.125" style="924" customWidth="1"/>
    <col min="2300" max="2301" width="11.75" style="924" customWidth="1"/>
    <col min="2302" max="2302" width="10.5" style="924" customWidth="1"/>
    <col min="2303" max="2303" width="11.75" style="924" customWidth="1"/>
    <col min="2304" max="2304" width="5" style="924" customWidth="1"/>
    <col min="2305" max="2305" width="11.75" style="924" customWidth="1"/>
    <col min="2306" max="2306" width="5" style="924" customWidth="1"/>
    <col min="2307" max="2307" width="11.75" style="924" customWidth="1"/>
    <col min="2308" max="2308" width="5" style="924" customWidth="1"/>
    <col min="2309" max="2309" width="10.75" style="924" customWidth="1"/>
    <col min="2310" max="2310" width="5" style="924" customWidth="1"/>
    <col min="2311" max="2311" width="11.75" style="924" customWidth="1"/>
    <col min="2312" max="2312" width="5" style="924" customWidth="1"/>
    <col min="2313" max="2313" width="9" style="924"/>
    <col min="2314" max="2314" width="20.375" style="924" customWidth="1"/>
    <col min="2315" max="2554" width="9" style="924"/>
    <col min="2555" max="2555" width="16.125" style="924" customWidth="1"/>
    <col min="2556" max="2557" width="11.75" style="924" customWidth="1"/>
    <col min="2558" max="2558" width="10.5" style="924" customWidth="1"/>
    <col min="2559" max="2559" width="11.75" style="924" customWidth="1"/>
    <col min="2560" max="2560" width="5" style="924" customWidth="1"/>
    <col min="2561" max="2561" width="11.75" style="924" customWidth="1"/>
    <col min="2562" max="2562" width="5" style="924" customWidth="1"/>
    <col min="2563" max="2563" width="11.75" style="924" customWidth="1"/>
    <col min="2564" max="2564" width="5" style="924" customWidth="1"/>
    <col min="2565" max="2565" width="10.75" style="924" customWidth="1"/>
    <col min="2566" max="2566" width="5" style="924" customWidth="1"/>
    <col min="2567" max="2567" width="11.75" style="924" customWidth="1"/>
    <col min="2568" max="2568" width="5" style="924" customWidth="1"/>
    <col min="2569" max="2569" width="9" style="924"/>
    <col min="2570" max="2570" width="20.375" style="924" customWidth="1"/>
    <col min="2571" max="2810" width="9" style="924"/>
    <col min="2811" max="2811" width="16.125" style="924" customWidth="1"/>
    <col min="2812" max="2813" width="11.75" style="924" customWidth="1"/>
    <col min="2814" max="2814" width="10.5" style="924" customWidth="1"/>
    <col min="2815" max="2815" width="11.75" style="924" customWidth="1"/>
    <col min="2816" max="2816" width="5" style="924" customWidth="1"/>
    <col min="2817" max="2817" width="11.75" style="924" customWidth="1"/>
    <col min="2818" max="2818" width="5" style="924" customWidth="1"/>
    <col min="2819" max="2819" width="11.75" style="924" customWidth="1"/>
    <col min="2820" max="2820" width="5" style="924" customWidth="1"/>
    <col min="2821" max="2821" width="10.75" style="924" customWidth="1"/>
    <col min="2822" max="2822" width="5" style="924" customWidth="1"/>
    <col min="2823" max="2823" width="11.75" style="924" customWidth="1"/>
    <col min="2824" max="2824" width="5" style="924" customWidth="1"/>
    <col min="2825" max="2825" width="9" style="924"/>
    <col min="2826" max="2826" width="20.375" style="924" customWidth="1"/>
    <col min="2827" max="3066" width="9" style="924"/>
    <col min="3067" max="3067" width="16.125" style="924" customWidth="1"/>
    <col min="3068" max="3069" width="11.75" style="924" customWidth="1"/>
    <col min="3070" max="3070" width="10.5" style="924" customWidth="1"/>
    <col min="3071" max="3071" width="11.75" style="924" customWidth="1"/>
    <col min="3072" max="3072" width="5" style="924" customWidth="1"/>
    <col min="3073" max="3073" width="11.75" style="924" customWidth="1"/>
    <col min="3074" max="3074" width="5" style="924" customWidth="1"/>
    <col min="3075" max="3075" width="11.75" style="924" customWidth="1"/>
    <col min="3076" max="3076" width="5" style="924" customWidth="1"/>
    <col min="3077" max="3077" width="10.75" style="924" customWidth="1"/>
    <col min="3078" max="3078" width="5" style="924" customWidth="1"/>
    <col min="3079" max="3079" width="11.75" style="924" customWidth="1"/>
    <col min="3080" max="3080" width="5" style="924" customWidth="1"/>
    <col min="3081" max="3081" width="9" style="924"/>
    <col min="3082" max="3082" width="20.375" style="924" customWidth="1"/>
    <col min="3083" max="3322" width="9" style="924"/>
    <col min="3323" max="3323" width="16.125" style="924" customWidth="1"/>
    <col min="3324" max="3325" width="11.75" style="924" customWidth="1"/>
    <col min="3326" max="3326" width="10.5" style="924" customWidth="1"/>
    <col min="3327" max="3327" width="11.75" style="924" customWidth="1"/>
    <col min="3328" max="3328" width="5" style="924" customWidth="1"/>
    <col min="3329" max="3329" width="11.75" style="924" customWidth="1"/>
    <col min="3330" max="3330" width="5" style="924" customWidth="1"/>
    <col min="3331" max="3331" width="11.75" style="924" customWidth="1"/>
    <col min="3332" max="3332" width="5" style="924" customWidth="1"/>
    <col min="3333" max="3333" width="10.75" style="924" customWidth="1"/>
    <col min="3334" max="3334" width="5" style="924" customWidth="1"/>
    <col min="3335" max="3335" width="11.75" style="924" customWidth="1"/>
    <col min="3336" max="3336" width="5" style="924" customWidth="1"/>
    <col min="3337" max="3337" width="9" style="924"/>
    <col min="3338" max="3338" width="20.375" style="924" customWidth="1"/>
    <col min="3339" max="3578" width="9" style="924"/>
    <col min="3579" max="3579" width="16.125" style="924" customWidth="1"/>
    <col min="3580" max="3581" width="11.75" style="924" customWidth="1"/>
    <col min="3582" max="3582" width="10.5" style="924" customWidth="1"/>
    <col min="3583" max="3583" width="11.75" style="924" customWidth="1"/>
    <col min="3584" max="3584" width="5" style="924" customWidth="1"/>
    <col min="3585" max="3585" width="11.75" style="924" customWidth="1"/>
    <col min="3586" max="3586" width="5" style="924" customWidth="1"/>
    <col min="3587" max="3587" width="11.75" style="924" customWidth="1"/>
    <col min="3588" max="3588" width="5" style="924" customWidth="1"/>
    <col min="3589" max="3589" width="10.75" style="924" customWidth="1"/>
    <col min="3590" max="3590" width="5" style="924" customWidth="1"/>
    <col min="3591" max="3591" width="11.75" style="924" customWidth="1"/>
    <col min="3592" max="3592" width="5" style="924" customWidth="1"/>
    <col min="3593" max="3593" width="9" style="924"/>
    <col min="3594" max="3594" width="20.375" style="924" customWidth="1"/>
    <col min="3595" max="3834" width="9" style="924"/>
    <col min="3835" max="3835" width="16.125" style="924" customWidth="1"/>
    <col min="3836" max="3837" width="11.75" style="924" customWidth="1"/>
    <col min="3838" max="3838" width="10.5" style="924" customWidth="1"/>
    <col min="3839" max="3839" width="11.75" style="924" customWidth="1"/>
    <col min="3840" max="3840" width="5" style="924" customWidth="1"/>
    <col min="3841" max="3841" width="11.75" style="924" customWidth="1"/>
    <col min="3842" max="3842" width="5" style="924" customWidth="1"/>
    <col min="3843" max="3843" width="11.75" style="924" customWidth="1"/>
    <col min="3844" max="3844" width="5" style="924" customWidth="1"/>
    <col min="3845" max="3845" width="10.75" style="924" customWidth="1"/>
    <col min="3846" max="3846" width="5" style="924" customWidth="1"/>
    <col min="3847" max="3847" width="11.75" style="924" customWidth="1"/>
    <col min="3848" max="3848" width="5" style="924" customWidth="1"/>
    <col min="3849" max="3849" width="9" style="924"/>
    <col min="3850" max="3850" width="20.375" style="924" customWidth="1"/>
    <col min="3851" max="4090" width="9" style="924"/>
    <col min="4091" max="4091" width="16.125" style="924" customWidth="1"/>
    <col min="4092" max="4093" width="11.75" style="924" customWidth="1"/>
    <col min="4094" max="4094" width="10.5" style="924" customWidth="1"/>
    <col min="4095" max="4095" width="11.75" style="924" customWidth="1"/>
    <col min="4096" max="4096" width="5" style="924" customWidth="1"/>
    <col min="4097" max="4097" width="11.75" style="924" customWidth="1"/>
    <col min="4098" max="4098" width="5" style="924" customWidth="1"/>
    <col min="4099" max="4099" width="11.75" style="924" customWidth="1"/>
    <col min="4100" max="4100" width="5" style="924" customWidth="1"/>
    <col min="4101" max="4101" width="10.75" style="924" customWidth="1"/>
    <col min="4102" max="4102" width="5" style="924" customWidth="1"/>
    <col min="4103" max="4103" width="11.75" style="924" customWidth="1"/>
    <col min="4104" max="4104" width="5" style="924" customWidth="1"/>
    <col min="4105" max="4105" width="9" style="924"/>
    <col min="4106" max="4106" width="20.375" style="924" customWidth="1"/>
    <col min="4107" max="4346" width="9" style="924"/>
    <col min="4347" max="4347" width="16.125" style="924" customWidth="1"/>
    <col min="4348" max="4349" width="11.75" style="924" customWidth="1"/>
    <col min="4350" max="4350" width="10.5" style="924" customWidth="1"/>
    <col min="4351" max="4351" width="11.75" style="924" customWidth="1"/>
    <col min="4352" max="4352" width="5" style="924" customWidth="1"/>
    <col min="4353" max="4353" width="11.75" style="924" customWidth="1"/>
    <col min="4354" max="4354" width="5" style="924" customWidth="1"/>
    <col min="4355" max="4355" width="11.75" style="924" customWidth="1"/>
    <col min="4356" max="4356" width="5" style="924" customWidth="1"/>
    <col min="4357" max="4357" width="10.75" style="924" customWidth="1"/>
    <col min="4358" max="4358" width="5" style="924" customWidth="1"/>
    <col min="4359" max="4359" width="11.75" style="924" customWidth="1"/>
    <col min="4360" max="4360" width="5" style="924" customWidth="1"/>
    <col min="4361" max="4361" width="9" style="924"/>
    <col min="4362" max="4362" width="20.375" style="924" customWidth="1"/>
    <col min="4363" max="4602" width="9" style="924"/>
    <col min="4603" max="4603" width="16.125" style="924" customWidth="1"/>
    <col min="4604" max="4605" width="11.75" style="924" customWidth="1"/>
    <col min="4606" max="4606" width="10.5" style="924" customWidth="1"/>
    <col min="4607" max="4607" width="11.75" style="924" customWidth="1"/>
    <col min="4608" max="4608" width="5" style="924" customWidth="1"/>
    <col min="4609" max="4609" width="11.75" style="924" customWidth="1"/>
    <col min="4610" max="4610" width="5" style="924" customWidth="1"/>
    <col min="4611" max="4611" width="11.75" style="924" customWidth="1"/>
    <col min="4612" max="4612" width="5" style="924" customWidth="1"/>
    <col min="4613" max="4613" width="10.75" style="924" customWidth="1"/>
    <col min="4614" max="4614" width="5" style="924" customWidth="1"/>
    <col min="4615" max="4615" width="11.75" style="924" customWidth="1"/>
    <col min="4616" max="4616" width="5" style="924" customWidth="1"/>
    <col min="4617" max="4617" width="9" style="924"/>
    <col min="4618" max="4618" width="20.375" style="924" customWidth="1"/>
    <col min="4619" max="4858" width="9" style="924"/>
    <col min="4859" max="4859" width="16.125" style="924" customWidth="1"/>
    <col min="4860" max="4861" width="11.75" style="924" customWidth="1"/>
    <col min="4862" max="4862" width="10.5" style="924" customWidth="1"/>
    <col min="4863" max="4863" width="11.75" style="924" customWidth="1"/>
    <col min="4864" max="4864" width="5" style="924" customWidth="1"/>
    <col min="4865" max="4865" width="11.75" style="924" customWidth="1"/>
    <col min="4866" max="4866" width="5" style="924" customWidth="1"/>
    <col min="4867" max="4867" width="11.75" style="924" customWidth="1"/>
    <col min="4868" max="4868" width="5" style="924" customWidth="1"/>
    <col min="4869" max="4869" width="10.75" style="924" customWidth="1"/>
    <col min="4870" max="4870" width="5" style="924" customWidth="1"/>
    <col min="4871" max="4871" width="11.75" style="924" customWidth="1"/>
    <col min="4872" max="4872" width="5" style="924" customWidth="1"/>
    <col min="4873" max="4873" width="9" style="924"/>
    <col min="4874" max="4874" width="20.375" style="924" customWidth="1"/>
    <col min="4875" max="5114" width="9" style="924"/>
    <col min="5115" max="5115" width="16.125" style="924" customWidth="1"/>
    <col min="5116" max="5117" width="11.75" style="924" customWidth="1"/>
    <col min="5118" max="5118" width="10.5" style="924" customWidth="1"/>
    <col min="5119" max="5119" width="11.75" style="924" customWidth="1"/>
    <col min="5120" max="5120" width="5" style="924" customWidth="1"/>
    <col min="5121" max="5121" width="11.75" style="924" customWidth="1"/>
    <col min="5122" max="5122" width="5" style="924" customWidth="1"/>
    <col min="5123" max="5123" width="11.75" style="924" customWidth="1"/>
    <col min="5124" max="5124" width="5" style="924" customWidth="1"/>
    <col min="5125" max="5125" width="10.75" style="924" customWidth="1"/>
    <col min="5126" max="5126" width="5" style="924" customWidth="1"/>
    <col min="5127" max="5127" width="11.75" style="924" customWidth="1"/>
    <col min="5128" max="5128" width="5" style="924" customWidth="1"/>
    <col min="5129" max="5129" width="9" style="924"/>
    <col min="5130" max="5130" width="20.375" style="924" customWidth="1"/>
    <col min="5131" max="5370" width="9" style="924"/>
    <col min="5371" max="5371" width="16.125" style="924" customWidth="1"/>
    <col min="5372" max="5373" width="11.75" style="924" customWidth="1"/>
    <col min="5374" max="5374" width="10.5" style="924" customWidth="1"/>
    <col min="5375" max="5375" width="11.75" style="924" customWidth="1"/>
    <col min="5376" max="5376" width="5" style="924" customWidth="1"/>
    <col min="5377" max="5377" width="11.75" style="924" customWidth="1"/>
    <col min="5378" max="5378" width="5" style="924" customWidth="1"/>
    <col min="5379" max="5379" width="11.75" style="924" customWidth="1"/>
    <col min="5380" max="5380" width="5" style="924" customWidth="1"/>
    <col min="5381" max="5381" width="10.75" style="924" customWidth="1"/>
    <col min="5382" max="5382" width="5" style="924" customWidth="1"/>
    <col min="5383" max="5383" width="11.75" style="924" customWidth="1"/>
    <col min="5384" max="5384" width="5" style="924" customWidth="1"/>
    <col min="5385" max="5385" width="9" style="924"/>
    <col min="5386" max="5386" width="20.375" style="924" customWidth="1"/>
    <col min="5387" max="5626" width="9" style="924"/>
    <col min="5627" max="5627" width="16.125" style="924" customWidth="1"/>
    <col min="5628" max="5629" width="11.75" style="924" customWidth="1"/>
    <col min="5630" max="5630" width="10.5" style="924" customWidth="1"/>
    <col min="5631" max="5631" width="11.75" style="924" customWidth="1"/>
    <col min="5632" max="5632" width="5" style="924" customWidth="1"/>
    <col min="5633" max="5633" width="11.75" style="924" customWidth="1"/>
    <col min="5634" max="5634" width="5" style="924" customWidth="1"/>
    <col min="5635" max="5635" width="11.75" style="924" customWidth="1"/>
    <col min="5636" max="5636" width="5" style="924" customWidth="1"/>
    <col min="5637" max="5637" width="10.75" style="924" customWidth="1"/>
    <col min="5638" max="5638" width="5" style="924" customWidth="1"/>
    <col min="5639" max="5639" width="11.75" style="924" customWidth="1"/>
    <col min="5640" max="5640" width="5" style="924" customWidth="1"/>
    <col min="5641" max="5641" width="9" style="924"/>
    <col min="5642" max="5642" width="20.375" style="924" customWidth="1"/>
    <col min="5643" max="5882" width="9" style="924"/>
    <col min="5883" max="5883" width="16.125" style="924" customWidth="1"/>
    <col min="5884" max="5885" width="11.75" style="924" customWidth="1"/>
    <col min="5886" max="5886" width="10.5" style="924" customWidth="1"/>
    <col min="5887" max="5887" width="11.75" style="924" customWidth="1"/>
    <col min="5888" max="5888" width="5" style="924" customWidth="1"/>
    <col min="5889" max="5889" width="11.75" style="924" customWidth="1"/>
    <col min="5890" max="5890" width="5" style="924" customWidth="1"/>
    <col min="5891" max="5891" width="11.75" style="924" customWidth="1"/>
    <col min="5892" max="5892" width="5" style="924" customWidth="1"/>
    <col min="5893" max="5893" width="10.75" style="924" customWidth="1"/>
    <col min="5894" max="5894" width="5" style="924" customWidth="1"/>
    <col min="5895" max="5895" width="11.75" style="924" customWidth="1"/>
    <col min="5896" max="5896" width="5" style="924" customWidth="1"/>
    <col min="5897" max="5897" width="9" style="924"/>
    <col min="5898" max="5898" width="20.375" style="924" customWidth="1"/>
    <col min="5899" max="6138" width="9" style="924"/>
    <col min="6139" max="6139" width="16.125" style="924" customWidth="1"/>
    <col min="6140" max="6141" width="11.75" style="924" customWidth="1"/>
    <col min="6142" max="6142" width="10.5" style="924" customWidth="1"/>
    <col min="6143" max="6143" width="11.75" style="924" customWidth="1"/>
    <col min="6144" max="6144" width="5" style="924" customWidth="1"/>
    <col min="6145" max="6145" width="11.75" style="924" customWidth="1"/>
    <col min="6146" max="6146" width="5" style="924" customWidth="1"/>
    <col min="6147" max="6147" width="11.75" style="924" customWidth="1"/>
    <col min="6148" max="6148" width="5" style="924" customWidth="1"/>
    <col min="6149" max="6149" width="10.75" style="924" customWidth="1"/>
    <col min="6150" max="6150" width="5" style="924" customWidth="1"/>
    <col min="6151" max="6151" width="11.75" style="924" customWidth="1"/>
    <col min="6152" max="6152" width="5" style="924" customWidth="1"/>
    <col min="6153" max="6153" width="9" style="924"/>
    <col min="6154" max="6154" width="20.375" style="924" customWidth="1"/>
    <col min="6155" max="6394" width="9" style="924"/>
    <col min="6395" max="6395" width="16.125" style="924" customWidth="1"/>
    <col min="6396" max="6397" width="11.75" style="924" customWidth="1"/>
    <col min="6398" max="6398" width="10.5" style="924" customWidth="1"/>
    <col min="6399" max="6399" width="11.75" style="924" customWidth="1"/>
    <col min="6400" max="6400" width="5" style="924" customWidth="1"/>
    <col min="6401" max="6401" width="11.75" style="924" customWidth="1"/>
    <col min="6402" max="6402" width="5" style="924" customWidth="1"/>
    <col min="6403" max="6403" width="11.75" style="924" customWidth="1"/>
    <col min="6404" max="6404" width="5" style="924" customWidth="1"/>
    <col min="6405" max="6405" width="10.75" style="924" customWidth="1"/>
    <col min="6406" max="6406" width="5" style="924" customWidth="1"/>
    <col min="6407" max="6407" width="11.75" style="924" customWidth="1"/>
    <col min="6408" max="6408" width="5" style="924" customWidth="1"/>
    <col min="6409" max="6409" width="9" style="924"/>
    <col min="6410" max="6410" width="20.375" style="924" customWidth="1"/>
    <col min="6411" max="6650" width="9" style="924"/>
    <col min="6651" max="6651" width="16.125" style="924" customWidth="1"/>
    <col min="6652" max="6653" width="11.75" style="924" customWidth="1"/>
    <col min="6654" max="6654" width="10.5" style="924" customWidth="1"/>
    <col min="6655" max="6655" width="11.75" style="924" customWidth="1"/>
    <col min="6656" max="6656" width="5" style="924" customWidth="1"/>
    <col min="6657" max="6657" width="11.75" style="924" customWidth="1"/>
    <col min="6658" max="6658" width="5" style="924" customWidth="1"/>
    <col min="6659" max="6659" width="11.75" style="924" customWidth="1"/>
    <col min="6660" max="6660" width="5" style="924" customWidth="1"/>
    <col min="6661" max="6661" width="10.75" style="924" customWidth="1"/>
    <col min="6662" max="6662" width="5" style="924" customWidth="1"/>
    <col min="6663" max="6663" width="11.75" style="924" customWidth="1"/>
    <col min="6664" max="6664" width="5" style="924" customWidth="1"/>
    <col min="6665" max="6665" width="9" style="924"/>
    <col min="6666" max="6666" width="20.375" style="924" customWidth="1"/>
    <col min="6667" max="6906" width="9" style="924"/>
    <col min="6907" max="6907" width="16.125" style="924" customWidth="1"/>
    <col min="6908" max="6909" width="11.75" style="924" customWidth="1"/>
    <col min="6910" max="6910" width="10.5" style="924" customWidth="1"/>
    <col min="6911" max="6911" width="11.75" style="924" customWidth="1"/>
    <col min="6912" max="6912" width="5" style="924" customWidth="1"/>
    <col min="6913" max="6913" width="11.75" style="924" customWidth="1"/>
    <col min="6914" max="6914" width="5" style="924" customWidth="1"/>
    <col min="6915" max="6915" width="11.75" style="924" customWidth="1"/>
    <col min="6916" max="6916" width="5" style="924" customWidth="1"/>
    <col min="6917" max="6917" width="10.75" style="924" customWidth="1"/>
    <col min="6918" max="6918" width="5" style="924" customWidth="1"/>
    <col min="6919" max="6919" width="11.75" style="924" customWidth="1"/>
    <col min="6920" max="6920" width="5" style="924" customWidth="1"/>
    <col min="6921" max="6921" width="9" style="924"/>
    <col min="6922" max="6922" width="20.375" style="924" customWidth="1"/>
    <col min="6923" max="7162" width="9" style="924"/>
    <col min="7163" max="7163" width="16.125" style="924" customWidth="1"/>
    <col min="7164" max="7165" width="11.75" style="924" customWidth="1"/>
    <col min="7166" max="7166" width="10.5" style="924" customWidth="1"/>
    <col min="7167" max="7167" width="11.75" style="924" customWidth="1"/>
    <col min="7168" max="7168" width="5" style="924" customWidth="1"/>
    <col min="7169" max="7169" width="11.75" style="924" customWidth="1"/>
    <col min="7170" max="7170" width="5" style="924" customWidth="1"/>
    <col min="7171" max="7171" width="11.75" style="924" customWidth="1"/>
    <col min="7172" max="7172" width="5" style="924" customWidth="1"/>
    <col min="7173" max="7173" width="10.75" style="924" customWidth="1"/>
    <col min="7174" max="7174" width="5" style="924" customWidth="1"/>
    <col min="7175" max="7175" width="11.75" style="924" customWidth="1"/>
    <col min="7176" max="7176" width="5" style="924" customWidth="1"/>
    <col min="7177" max="7177" width="9" style="924"/>
    <col min="7178" max="7178" width="20.375" style="924" customWidth="1"/>
    <col min="7179" max="7418" width="9" style="924"/>
    <col min="7419" max="7419" width="16.125" style="924" customWidth="1"/>
    <col min="7420" max="7421" width="11.75" style="924" customWidth="1"/>
    <col min="7422" max="7422" width="10.5" style="924" customWidth="1"/>
    <col min="7423" max="7423" width="11.75" style="924" customWidth="1"/>
    <col min="7424" max="7424" width="5" style="924" customWidth="1"/>
    <col min="7425" max="7425" width="11.75" style="924" customWidth="1"/>
    <col min="7426" max="7426" width="5" style="924" customWidth="1"/>
    <col min="7427" max="7427" width="11.75" style="924" customWidth="1"/>
    <col min="7428" max="7428" width="5" style="924" customWidth="1"/>
    <col min="7429" max="7429" width="10.75" style="924" customWidth="1"/>
    <col min="7430" max="7430" width="5" style="924" customWidth="1"/>
    <col min="7431" max="7431" width="11.75" style="924" customWidth="1"/>
    <col min="7432" max="7432" width="5" style="924" customWidth="1"/>
    <col min="7433" max="7433" width="9" style="924"/>
    <col min="7434" max="7434" width="20.375" style="924" customWidth="1"/>
    <col min="7435" max="7674" width="9" style="924"/>
    <col min="7675" max="7675" width="16.125" style="924" customWidth="1"/>
    <col min="7676" max="7677" width="11.75" style="924" customWidth="1"/>
    <col min="7678" max="7678" width="10.5" style="924" customWidth="1"/>
    <col min="7679" max="7679" width="11.75" style="924" customWidth="1"/>
    <col min="7680" max="7680" width="5" style="924" customWidth="1"/>
    <col min="7681" max="7681" width="11.75" style="924" customWidth="1"/>
    <col min="7682" max="7682" width="5" style="924" customWidth="1"/>
    <col min="7683" max="7683" width="11.75" style="924" customWidth="1"/>
    <col min="7684" max="7684" width="5" style="924" customWidth="1"/>
    <col min="7685" max="7685" width="10.75" style="924" customWidth="1"/>
    <col min="7686" max="7686" width="5" style="924" customWidth="1"/>
    <col min="7687" max="7687" width="11.75" style="924" customWidth="1"/>
    <col min="7688" max="7688" width="5" style="924" customWidth="1"/>
    <col min="7689" max="7689" width="9" style="924"/>
    <col min="7690" max="7690" width="20.375" style="924" customWidth="1"/>
    <col min="7691" max="7930" width="9" style="924"/>
    <col min="7931" max="7931" width="16.125" style="924" customWidth="1"/>
    <col min="7932" max="7933" width="11.75" style="924" customWidth="1"/>
    <col min="7934" max="7934" width="10.5" style="924" customWidth="1"/>
    <col min="7935" max="7935" width="11.75" style="924" customWidth="1"/>
    <col min="7936" max="7936" width="5" style="924" customWidth="1"/>
    <col min="7937" max="7937" width="11.75" style="924" customWidth="1"/>
    <col min="7938" max="7938" width="5" style="924" customWidth="1"/>
    <col min="7939" max="7939" width="11.75" style="924" customWidth="1"/>
    <col min="7940" max="7940" width="5" style="924" customWidth="1"/>
    <col min="7941" max="7941" width="10.75" style="924" customWidth="1"/>
    <col min="7942" max="7942" width="5" style="924" customWidth="1"/>
    <col min="7943" max="7943" width="11.75" style="924" customWidth="1"/>
    <col min="7944" max="7944" width="5" style="924" customWidth="1"/>
    <col min="7945" max="7945" width="9" style="924"/>
    <col min="7946" max="7946" width="20.375" style="924" customWidth="1"/>
    <col min="7947" max="8186" width="9" style="924"/>
    <col min="8187" max="8187" width="16.125" style="924" customWidth="1"/>
    <col min="8188" max="8189" width="11.75" style="924" customWidth="1"/>
    <col min="8190" max="8190" width="10.5" style="924" customWidth="1"/>
    <col min="8191" max="8191" width="11.75" style="924" customWidth="1"/>
    <col min="8192" max="8192" width="5" style="924" customWidth="1"/>
    <col min="8193" max="8193" width="11.75" style="924" customWidth="1"/>
    <col min="8194" max="8194" width="5" style="924" customWidth="1"/>
    <col min="8195" max="8195" width="11.75" style="924" customWidth="1"/>
    <col min="8196" max="8196" width="5" style="924" customWidth="1"/>
    <col min="8197" max="8197" width="10.75" style="924" customWidth="1"/>
    <col min="8198" max="8198" width="5" style="924" customWidth="1"/>
    <col min="8199" max="8199" width="11.75" style="924" customWidth="1"/>
    <col min="8200" max="8200" width="5" style="924" customWidth="1"/>
    <col min="8201" max="8201" width="9" style="924"/>
    <col min="8202" max="8202" width="20.375" style="924" customWidth="1"/>
    <col min="8203" max="8442" width="9" style="924"/>
    <col min="8443" max="8443" width="16.125" style="924" customWidth="1"/>
    <col min="8444" max="8445" width="11.75" style="924" customWidth="1"/>
    <col min="8446" max="8446" width="10.5" style="924" customWidth="1"/>
    <col min="8447" max="8447" width="11.75" style="924" customWidth="1"/>
    <col min="8448" max="8448" width="5" style="924" customWidth="1"/>
    <col min="8449" max="8449" width="11.75" style="924" customWidth="1"/>
    <col min="8450" max="8450" width="5" style="924" customWidth="1"/>
    <col min="8451" max="8451" width="11.75" style="924" customWidth="1"/>
    <col min="8452" max="8452" width="5" style="924" customWidth="1"/>
    <col min="8453" max="8453" width="10.75" style="924" customWidth="1"/>
    <col min="8454" max="8454" width="5" style="924" customWidth="1"/>
    <col min="8455" max="8455" width="11.75" style="924" customWidth="1"/>
    <col min="8456" max="8456" width="5" style="924" customWidth="1"/>
    <col min="8457" max="8457" width="9" style="924"/>
    <col min="8458" max="8458" width="20.375" style="924" customWidth="1"/>
    <col min="8459" max="8698" width="9" style="924"/>
    <col min="8699" max="8699" width="16.125" style="924" customWidth="1"/>
    <col min="8700" max="8701" width="11.75" style="924" customWidth="1"/>
    <col min="8702" max="8702" width="10.5" style="924" customWidth="1"/>
    <col min="8703" max="8703" width="11.75" style="924" customWidth="1"/>
    <col min="8704" max="8704" width="5" style="924" customWidth="1"/>
    <col min="8705" max="8705" width="11.75" style="924" customWidth="1"/>
    <col min="8706" max="8706" width="5" style="924" customWidth="1"/>
    <col min="8707" max="8707" width="11.75" style="924" customWidth="1"/>
    <col min="8708" max="8708" width="5" style="924" customWidth="1"/>
    <col min="8709" max="8709" width="10.75" style="924" customWidth="1"/>
    <col min="8710" max="8710" width="5" style="924" customWidth="1"/>
    <col min="8711" max="8711" width="11.75" style="924" customWidth="1"/>
    <col min="8712" max="8712" width="5" style="924" customWidth="1"/>
    <col min="8713" max="8713" width="9" style="924"/>
    <col min="8714" max="8714" width="20.375" style="924" customWidth="1"/>
    <col min="8715" max="8954" width="9" style="924"/>
    <col min="8955" max="8955" width="16.125" style="924" customWidth="1"/>
    <col min="8956" max="8957" width="11.75" style="924" customWidth="1"/>
    <col min="8958" max="8958" width="10.5" style="924" customWidth="1"/>
    <col min="8959" max="8959" width="11.75" style="924" customWidth="1"/>
    <col min="8960" max="8960" width="5" style="924" customWidth="1"/>
    <col min="8961" max="8961" width="11.75" style="924" customWidth="1"/>
    <col min="8962" max="8962" width="5" style="924" customWidth="1"/>
    <col min="8963" max="8963" width="11.75" style="924" customWidth="1"/>
    <col min="8964" max="8964" width="5" style="924" customWidth="1"/>
    <col min="8965" max="8965" width="10.75" style="924" customWidth="1"/>
    <col min="8966" max="8966" width="5" style="924" customWidth="1"/>
    <col min="8967" max="8967" width="11.75" style="924" customWidth="1"/>
    <col min="8968" max="8968" width="5" style="924" customWidth="1"/>
    <col min="8969" max="8969" width="9" style="924"/>
    <col min="8970" max="8970" width="20.375" style="924" customWidth="1"/>
    <col min="8971" max="9210" width="9" style="924"/>
    <col min="9211" max="9211" width="16.125" style="924" customWidth="1"/>
    <col min="9212" max="9213" width="11.75" style="924" customWidth="1"/>
    <col min="9214" max="9214" width="10.5" style="924" customWidth="1"/>
    <col min="9215" max="9215" width="11.75" style="924" customWidth="1"/>
    <col min="9216" max="9216" width="5" style="924" customWidth="1"/>
    <col min="9217" max="9217" width="11.75" style="924" customWidth="1"/>
    <col min="9218" max="9218" width="5" style="924" customWidth="1"/>
    <col min="9219" max="9219" width="11.75" style="924" customWidth="1"/>
    <col min="9220" max="9220" width="5" style="924" customWidth="1"/>
    <col min="9221" max="9221" width="10.75" style="924" customWidth="1"/>
    <col min="9222" max="9222" width="5" style="924" customWidth="1"/>
    <col min="9223" max="9223" width="11.75" style="924" customWidth="1"/>
    <col min="9224" max="9224" width="5" style="924" customWidth="1"/>
    <col min="9225" max="9225" width="9" style="924"/>
    <col min="9226" max="9226" width="20.375" style="924" customWidth="1"/>
    <col min="9227" max="9466" width="9" style="924"/>
    <col min="9467" max="9467" width="16.125" style="924" customWidth="1"/>
    <col min="9468" max="9469" width="11.75" style="924" customWidth="1"/>
    <col min="9470" max="9470" width="10.5" style="924" customWidth="1"/>
    <col min="9471" max="9471" width="11.75" style="924" customWidth="1"/>
    <col min="9472" max="9472" width="5" style="924" customWidth="1"/>
    <col min="9473" max="9473" width="11.75" style="924" customWidth="1"/>
    <col min="9474" max="9474" width="5" style="924" customWidth="1"/>
    <col min="9475" max="9475" width="11.75" style="924" customWidth="1"/>
    <col min="9476" max="9476" width="5" style="924" customWidth="1"/>
    <col min="9477" max="9477" width="10.75" style="924" customWidth="1"/>
    <col min="9478" max="9478" width="5" style="924" customWidth="1"/>
    <col min="9479" max="9479" width="11.75" style="924" customWidth="1"/>
    <col min="9480" max="9480" width="5" style="924" customWidth="1"/>
    <col min="9481" max="9481" width="9" style="924"/>
    <col min="9482" max="9482" width="20.375" style="924" customWidth="1"/>
    <col min="9483" max="9722" width="9" style="924"/>
    <col min="9723" max="9723" width="16.125" style="924" customWidth="1"/>
    <col min="9724" max="9725" width="11.75" style="924" customWidth="1"/>
    <col min="9726" max="9726" width="10.5" style="924" customWidth="1"/>
    <col min="9727" max="9727" width="11.75" style="924" customWidth="1"/>
    <col min="9728" max="9728" width="5" style="924" customWidth="1"/>
    <col min="9729" max="9729" width="11.75" style="924" customWidth="1"/>
    <col min="9730" max="9730" width="5" style="924" customWidth="1"/>
    <col min="9731" max="9731" width="11.75" style="924" customWidth="1"/>
    <col min="9732" max="9732" width="5" style="924" customWidth="1"/>
    <col min="9733" max="9733" width="10.75" style="924" customWidth="1"/>
    <col min="9734" max="9734" width="5" style="924" customWidth="1"/>
    <col min="9735" max="9735" width="11.75" style="924" customWidth="1"/>
    <col min="9736" max="9736" width="5" style="924" customWidth="1"/>
    <col min="9737" max="9737" width="9" style="924"/>
    <col min="9738" max="9738" width="20.375" style="924" customWidth="1"/>
    <col min="9739" max="9978" width="9" style="924"/>
    <col min="9979" max="9979" width="16.125" style="924" customWidth="1"/>
    <col min="9980" max="9981" width="11.75" style="924" customWidth="1"/>
    <col min="9982" max="9982" width="10.5" style="924" customWidth="1"/>
    <col min="9983" max="9983" width="11.75" style="924" customWidth="1"/>
    <col min="9984" max="9984" width="5" style="924" customWidth="1"/>
    <col min="9985" max="9985" width="11.75" style="924" customWidth="1"/>
    <col min="9986" max="9986" width="5" style="924" customWidth="1"/>
    <col min="9987" max="9987" width="11.75" style="924" customWidth="1"/>
    <col min="9988" max="9988" width="5" style="924" customWidth="1"/>
    <col min="9989" max="9989" width="10.75" style="924" customWidth="1"/>
    <col min="9990" max="9990" width="5" style="924" customWidth="1"/>
    <col min="9991" max="9991" width="11.75" style="924" customWidth="1"/>
    <col min="9992" max="9992" width="5" style="924" customWidth="1"/>
    <col min="9993" max="9993" width="9" style="924"/>
    <col min="9994" max="9994" width="20.375" style="924" customWidth="1"/>
    <col min="9995" max="10234" width="9" style="924"/>
    <col min="10235" max="10235" width="16.125" style="924" customWidth="1"/>
    <col min="10236" max="10237" width="11.75" style="924" customWidth="1"/>
    <col min="10238" max="10238" width="10.5" style="924" customWidth="1"/>
    <col min="10239" max="10239" width="11.75" style="924" customWidth="1"/>
    <col min="10240" max="10240" width="5" style="924" customWidth="1"/>
    <col min="10241" max="10241" width="11.75" style="924" customWidth="1"/>
    <col min="10242" max="10242" width="5" style="924" customWidth="1"/>
    <col min="10243" max="10243" width="11.75" style="924" customWidth="1"/>
    <col min="10244" max="10244" width="5" style="924" customWidth="1"/>
    <col min="10245" max="10245" width="10.75" style="924" customWidth="1"/>
    <col min="10246" max="10246" width="5" style="924" customWidth="1"/>
    <col min="10247" max="10247" width="11.75" style="924" customWidth="1"/>
    <col min="10248" max="10248" width="5" style="924" customWidth="1"/>
    <col min="10249" max="10249" width="9" style="924"/>
    <col min="10250" max="10250" width="20.375" style="924" customWidth="1"/>
    <col min="10251" max="10490" width="9" style="924"/>
    <col min="10491" max="10491" width="16.125" style="924" customWidth="1"/>
    <col min="10492" max="10493" width="11.75" style="924" customWidth="1"/>
    <col min="10494" max="10494" width="10.5" style="924" customWidth="1"/>
    <col min="10495" max="10495" width="11.75" style="924" customWidth="1"/>
    <col min="10496" max="10496" width="5" style="924" customWidth="1"/>
    <col min="10497" max="10497" width="11.75" style="924" customWidth="1"/>
    <col min="10498" max="10498" width="5" style="924" customWidth="1"/>
    <col min="10499" max="10499" width="11.75" style="924" customWidth="1"/>
    <col min="10500" max="10500" width="5" style="924" customWidth="1"/>
    <col min="10501" max="10501" width="10.75" style="924" customWidth="1"/>
    <col min="10502" max="10502" width="5" style="924" customWidth="1"/>
    <col min="10503" max="10503" width="11.75" style="924" customWidth="1"/>
    <col min="10504" max="10504" width="5" style="924" customWidth="1"/>
    <col min="10505" max="10505" width="9" style="924"/>
    <col min="10506" max="10506" width="20.375" style="924" customWidth="1"/>
    <col min="10507" max="10746" width="9" style="924"/>
    <col min="10747" max="10747" width="16.125" style="924" customWidth="1"/>
    <col min="10748" max="10749" width="11.75" style="924" customWidth="1"/>
    <col min="10750" max="10750" width="10.5" style="924" customWidth="1"/>
    <col min="10751" max="10751" width="11.75" style="924" customWidth="1"/>
    <col min="10752" max="10752" width="5" style="924" customWidth="1"/>
    <col min="10753" max="10753" width="11.75" style="924" customWidth="1"/>
    <col min="10754" max="10754" width="5" style="924" customWidth="1"/>
    <col min="10755" max="10755" width="11.75" style="924" customWidth="1"/>
    <col min="10756" max="10756" width="5" style="924" customWidth="1"/>
    <col min="10757" max="10757" width="10.75" style="924" customWidth="1"/>
    <col min="10758" max="10758" width="5" style="924" customWidth="1"/>
    <col min="10759" max="10759" width="11.75" style="924" customWidth="1"/>
    <col min="10760" max="10760" width="5" style="924" customWidth="1"/>
    <col min="10761" max="10761" width="9" style="924"/>
    <col min="10762" max="10762" width="20.375" style="924" customWidth="1"/>
    <col min="10763" max="11002" width="9" style="924"/>
    <col min="11003" max="11003" width="16.125" style="924" customWidth="1"/>
    <col min="11004" max="11005" width="11.75" style="924" customWidth="1"/>
    <col min="11006" max="11006" width="10.5" style="924" customWidth="1"/>
    <col min="11007" max="11007" width="11.75" style="924" customWidth="1"/>
    <col min="11008" max="11008" width="5" style="924" customWidth="1"/>
    <col min="11009" max="11009" width="11.75" style="924" customWidth="1"/>
    <col min="11010" max="11010" width="5" style="924" customWidth="1"/>
    <col min="11011" max="11011" width="11.75" style="924" customWidth="1"/>
    <col min="11012" max="11012" width="5" style="924" customWidth="1"/>
    <col min="11013" max="11013" width="10.75" style="924" customWidth="1"/>
    <col min="11014" max="11014" width="5" style="924" customWidth="1"/>
    <col min="11015" max="11015" width="11.75" style="924" customWidth="1"/>
    <col min="11016" max="11016" width="5" style="924" customWidth="1"/>
    <col min="11017" max="11017" width="9" style="924"/>
    <col min="11018" max="11018" width="20.375" style="924" customWidth="1"/>
    <col min="11019" max="11258" width="9" style="924"/>
    <col min="11259" max="11259" width="16.125" style="924" customWidth="1"/>
    <col min="11260" max="11261" width="11.75" style="924" customWidth="1"/>
    <col min="11262" max="11262" width="10.5" style="924" customWidth="1"/>
    <col min="11263" max="11263" width="11.75" style="924" customWidth="1"/>
    <col min="11264" max="11264" width="5" style="924" customWidth="1"/>
    <col min="11265" max="11265" width="11.75" style="924" customWidth="1"/>
    <col min="11266" max="11266" width="5" style="924" customWidth="1"/>
    <col min="11267" max="11267" width="11.75" style="924" customWidth="1"/>
    <col min="11268" max="11268" width="5" style="924" customWidth="1"/>
    <col min="11269" max="11269" width="10.75" style="924" customWidth="1"/>
    <col min="11270" max="11270" width="5" style="924" customWidth="1"/>
    <col min="11271" max="11271" width="11.75" style="924" customWidth="1"/>
    <col min="11272" max="11272" width="5" style="924" customWidth="1"/>
    <col min="11273" max="11273" width="9" style="924"/>
    <col min="11274" max="11274" width="20.375" style="924" customWidth="1"/>
    <col min="11275" max="11514" width="9" style="924"/>
    <col min="11515" max="11515" width="16.125" style="924" customWidth="1"/>
    <col min="11516" max="11517" width="11.75" style="924" customWidth="1"/>
    <col min="11518" max="11518" width="10.5" style="924" customWidth="1"/>
    <col min="11519" max="11519" width="11.75" style="924" customWidth="1"/>
    <col min="11520" max="11520" width="5" style="924" customWidth="1"/>
    <col min="11521" max="11521" width="11.75" style="924" customWidth="1"/>
    <col min="11522" max="11522" width="5" style="924" customWidth="1"/>
    <col min="11523" max="11523" width="11.75" style="924" customWidth="1"/>
    <col min="11524" max="11524" width="5" style="924" customWidth="1"/>
    <col min="11525" max="11525" width="10.75" style="924" customWidth="1"/>
    <col min="11526" max="11526" width="5" style="924" customWidth="1"/>
    <col min="11527" max="11527" width="11.75" style="924" customWidth="1"/>
    <col min="11528" max="11528" width="5" style="924" customWidth="1"/>
    <col min="11529" max="11529" width="9" style="924"/>
    <col min="11530" max="11530" width="20.375" style="924" customWidth="1"/>
    <col min="11531" max="11770" width="9" style="924"/>
    <col min="11771" max="11771" width="16.125" style="924" customWidth="1"/>
    <col min="11772" max="11773" width="11.75" style="924" customWidth="1"/>
    <col min="11774" max="11774" width="10.5" style="924" customWidth="1"/>
    <col min="11775" max="11775" width="11.75" style="924" customWidth="1"/>
    <col min="11776" max="11776" width="5" style="924" customWidth="1"/>
    <col min="11777" max="11777" width="11.75" style="924" customWidth="1"/>
    <col min="11778" max="11778" width="5" style="924" customWidth="1"/>
    <col min="11779" max="11779" width="11.75" style="924" customWidth="1"/>
    <col min="11780" max="11780" width="5" style="924" customWidth="1"/>
    <col min="11781" max="11781" width="10.75" style="924" customWidth="1"/>
    <col min="11782" max="11782" width="5" style="924" customWidth="1"/>
    <col min="11783" max="11783" width="11.75" style="924" customWidth="1"/>
    <col min="11784" max="11784" width="5" style="924" customWidth="1"/>
    <col min="11785" max="11785" width="9" style="924"/>
    <col min="11786" max="11786" width="20.375" style="924" customWidth="1"/>
    <col min="11787" max="12026" width="9" style="924"/>
    <col min="12027" max="12027" width="16.125" style="924" customWidth="1"/>
    <col min="12028" max="12029" width="11.75" style="924" customWidth="1"/>
    <col min="12030" max="12030" width="10.5" style="924" customWidth="1"/>
    <col min="12031" max="12031" width="11.75" style="924" customWidth="1"/>
    <col min="12032" max="12032" width="5" style="924" customWidth="1"/>
    <col min="12033" max="12033" width="11.75" style="924" customWidth="1"/>
    <col min="12034" max="12034" width="5" style="924" customWidth="1"/>
    <col min="12035" max="12035" width="11.75" style="924" customWidth="1"/>
    <col min="12036" max="12036" width="5" style="924" customWidth="1"/>
    <col min="12037" max="12037" width="10.75" style="924" customWidth="1"/>
    <col min="12038" max="12038" width="5" style="924" customWidth="1"/>
    <col min="12039" max="12039" width="11.75" style="924" customWidth="1"/>
    <col min="12040" max="12040" width="5" style="924" customWidth="1"/>
    <col min="12041" max="12041" width="9" style="924"/>
    <col min="12042" max="12042" width="20.375" style="924" customWidth="1"/>
    <col min="12043" max="12282" width="9" style="924"/>
    <col min="12283" max="12283" width="16.125" style="924" customWidth="1"/>
    <col min="12284" max="12285" width="11.75" style="924" customWidth="1"/>
    <col min="12286" max="12286" width="10.5" style="924" customWidth="1"/>
    <col min="12287" max="12287" width="11.75" style="924" customWidth="1"/>
    <col min="12288" max="12288" width="5" style="924" customWidth="1"/>
    <col min="12289" max="12289" width="11.75" style="924" customWidth="1"/>
    <col min="12290" max="12290" width="5" style="924" customWidth="1"/>
    <col min="12291" max="12291" width="11.75" style="924" customWidth="1"/>
    <col min="12292" max="12292" width="5" style="924" customWidth="1"/>
    <col min="12293" max="12293" width="10.75" style="924" customWidth="1"/>
    <col min="12294" max="12294" width="5" style="924" customWidth="1"/>
    <col min="12295" max="12295" width="11.75" style="924" customWidth="1"/>
    <col min="12296" max="12296" width="5" style="924" customWidth="1"/>
    <col min="12297" max="12297" width="9" style="924"/>
    <col min="12298" max="12298" width="20.375" style="924" customWidth="1"/>
    <col min="12299" max="12538" width="9" style="924"/>
    <col min="12539" max="12539" width="16.125" style="924" customWidth="1"/>
    <col min="12540" max="12541" width="11.75" style="924" customWidth="1"/>
    <col min="12542" max="12542" width="10.5" style="924" customWidth="1"/>
    <col min="12543" max="12543" width="11.75" style="924" customWidth="1"/>
    <col min="12544" max="12544" width="5" style="924" customWidth="1"/>
    <col min="12545" max="12545" width="11.75" style="924" customWidth="1"/>
    <col min="12546" max="12546" width="5" style="924" customWidth="1"/>
    <col min="12547" max="12547" width="11.75" style="924" customWidth="1"/>
    <col min="12548" max="12548" width="5" style="924" customWidth="1"/>
    <col min="12549" max="12549" width="10.75" style="924" customWidth="1"/>
    <col min="12550" max="12550" width="5" style="924" customWidth="1"/>
    <col min="12551" max="12551" width="11.75" style="924" customWidth="1"/>
    <col min="12552" max="12552" width="5" style="924" customWidth="1"/>
    <col min="12553" max="12553" width="9" style="924"/>
    <col min="12554" max="12554" width="20.375" style="924" customWidth="1"/>
    <col min="12555" max="12794" width="9" style="924"/>
    <col min="12795" max="12795" width="16.125" style="924" customWidth="1"/>
    <col min="12796" max="12797" width="11.75" style="924" customWidth="1"/>
    <col min="12798" max="12798" width="10.5" style="924" customWidth="1"/>
    <col min="12799" max="12799" width="11.75" style="924" customWidth="1"/>
    <col min="12800" max="12800" width="5" style="924" customWidth="1"/>
    <col min="12801" max="12801" width="11.75" style="924" customWidth="1"/>
    <col min="12802" max="12802" width="5" style="924" customWidth="1"/>
    <col min="12803" max="12803" width="11.75" style="924" customWidth="1"/>
    <col min="12804" max="12804" width="5" style="924" customWidth="1"/>
    <col min="12805" max="12805" width="10.75" style="924" customWidth="1"/>
    <col min="12806" max="12806" width="5" style="924" customWidth="1"/>
    <col min="12807" max="12807" width="11.75" style="924" customWidth="1"/>
    <col min="12808" max="12808" width="5" style="924" customWidth="1"/>
    <col min="12809" max="12809" width="9" style="924"/>
    <col min="12810" max="12810" width="20.375" style="924" customWidth="1"/>
    <col min="12811" max="13050" width="9" style="924"/>
    <col min="13051" max="13051" width="16.125" style="924" customWidth="1"/>
    <col min="13052" max="13053" width="11.75" style="924" customWidth="1"/>
    <col min="13054" max="13054" width="10.5" style="924" customWidth="1"/>
    <col min="13055" max="13055" width="11.75" style="924" customWidth="1"/>
    <col min="13056" max="13056" width="5" style="924" customWidth="1"/>
    <col min="13057" max="13057" width="11.75" style="924" customWidth="1"/>
    <col min="13058" max="13058" width="5" style="924" customWidth="1"/>
    <col min="13059" max="13059" width="11.75" style="924" customWidth="1"/>
    <col min="13060" max="13060" width="5" style="924" customWidth="1"/>
    <col min="13061" max="13061" width="10.75" style="924" customWidth="1"/>
    <col min="13062" max="13062" width="5" style="924" customWidth="1"/>
    <col min="13063" max="13063" width="11.75" style="924" customWidth="1"/>
    <col min="13064" max="13064" width="5" style="924" customWidth="1"/>
    <col min="13065" max="13065" width="9" style="924"/>
    <col min="13066" max="13066" width="20.375" style="924" customWidth="1"/>
    <col min="13067" max="13306" width="9" style="924"/>
    <col min="13307" max="13307" width="16.125" style="924" customWidth="1"/>
    <col min="13308" max="13309" width="11.75" style="924" customWidth="1"/>
    <col min="13310" max="13310" width="10.5" style="924" customWidth="1"/>
    <col min="13311" max="13311" width="11.75" style="924" customWidth="1"/>
    <col min="13312" max="13312" width="5" style="924" customWidth="1"/>
    <col min="13313" max="13313" width="11.75" style="924" customWidth="1"/>
    <col min="13314" max="13314" width="5" style="924" customWidth="1"/>
    <col min="13315" max="13315" width="11.75" style="924" customWidth="1"/>
    <col min="13316" max="13316" width="5" style="924" customWidth="1"/>
    <col min="13317" max="13317" width="10.75" style="924" customWidth="1"/>
    <col min="13318" max="13318" width="5" style="924" customWidth="1"/>
    <col min="13319" max="13319" width="11.75" style="924" customWidth="1"/>
    <col min="13320" max="13320" width="5" style="924" customWidth="1"/>
    <col min="13321" max="13321" width="9" style="924"/>
    <col min="13322" max="13322" width="20.375" style="924" customWidth="1"/>
    <col min="13323" max="13562" width="9" style="924"/>
    <col min="13563" max="13563" width="16.125" style="924" customWidth="1"/>
    <col min="13564" max="13565" width="11.75" style="924" customWidth="1"/>
    <col min="13566" max="13566" width="10.5" style="924" customWidth="1"/>
    <col min="13567" max="13567" width="11.75" style="924" customWidth="1"/>
    <col min="13568" max="13568" width="5" style="924" customWidth="1"/>
    <col min="13569" max="13569" width="11.75" style="924" customWidth="1"/>
    <col min="13570" max="13570" width="5" style="924" customWidth="1"/>
    <col min="13571" max="13571" width="11.75" style="924" customWidth="1"/>
    <col min="13572" max="13572" width="5" style="924" customWidth="1"/>
    <col min="13573" max="13573" width="10.75" style="924" customWidth="1"/>
    <col min="13574" max="13574" width="5" style="924" customWidth="1"/>
    <col min="13575" max="13575" width="11.75" style="924" customWidth="1"/>
    <col min="13576" max="13576" width="5" style="924" customWidth="1"/>
    <col min="13577" max="13577" width="9" style="924"/>
    <col min="13578" max="13578" width="20.375" style="924" customWidth="1"/>
    <col min="13579" max="13818" width="9" style="924"/>
    <col min="13819" max="13819" width="16.125" style="924" customWidth="1"/>
    <col min="13820" max="13821" width="11.75" style="924" customWidth="1"/>
    <col min="13822" max="13822" width="10.5" style="924" customWidth="1"/>
    <col min="13823" max="13823" width="11.75" style="924" customWidth="1"/>
    <col min="13824" max="13824" width="5" style="924" customWidth="1"/>
    <col min="13825" max="13825" width="11.75" style="924" customWidth="1"/>
    <col min="13826" max="13826" width="5" style="924" customWidth="1"/>
    <col min="13827" max="13827" width="11.75" style="924" customWidth="1"/>
    <col min="13828" max="13828" width="5" style="924" customWidth="1"/>
    <col min="13829" max="13829" width="10.75" style="924" customWidth="1"/>
    <col min="13830" max="13830" width="5" style="924" customWidth="1"/>
    <col min="13831" max="13831" width="11.75" style="924" customWidth="1"/>
    <col min="13832" max="13832" width="5" style="924" customWidth="1"/>
    <col min="13833" max="13833" width="9" style="924"/>
    <col min="13834" max="13834" width="20.375" style="924" customWidth="1"/>
    <col min="13835" max="14074" width="9" style="924"/>
    <col min="14075" max="14075" width="16.125" style="924" customWidth="1"/>
    <col min="14076" max="14077" width="11.75" style="924" customWidth="1"/>
    <col min="14078" max="14078" width="10.5" style="924" customWidth="1"/>
    <col min="14079" max="14079" width="11.75" style="924" customWidth="1"/>
    <col min="14080" max="14080" width="5" style="924" customWidth="1"/>
    <col min="14081" max="14081" width="11.75" style="924" customWidth="1"/>
    <col min="14082" max="14082" width="5" style="924" customWidth="1"/>
    <col min="14083" max="14083" width="11.75" style="924" customWidth="1"/>
    <col min="14084" max="14084" width="5" style="924" customWidth="1"/>
    <col min="14085" max="14085" width="10.75" style="924" customWidth="1"/>
    <col min="14086" max="14086" width="5" style="924" customWidth="1"/>
    <col min="14087" max="14087" width="11.75" style="924" customWidth="1"/>
    <col min="14088" max="14088" width="5" style="924" customWidth="1"/>
    <col min="14089" max="14089" width="9" style="924"/>
    <col min="14090" max="14090" width="20.375" style="924" customWidth="1"/>
    <col min="14091" max="14330" width="9" style="924"/>
    <col min="14331" max="14331" width="16.125" style="924" customWidth="1"/>
    <col min="14332" max="14333" width="11.75" style="924" customWidth="1"/>
    <col min="14334" max="14334" width="10.5" style="924" customWidth="1"/>
    <col min="14335" max="14335" width="11.75" style="924" customWidth="1"/>
    <col min="14336" max="14336" width="5" style="924" customWidth="1"/>
    <col min="14337" max="14337" width="11.75" style="924" customWidth="1"/>
    <col min="14338" max="14338" width="5" style="924" customWidth="1"/>
    <col min="14339" max="14339" width="11.75" style="924" customWidth="1"/>
    <col min="14340" max="14340" width="5" style="924" customWidth="1"/>
    <col min="14341" max="14341" width="10.75" style="924" customWidth="1"/>
    <col min="14342" max="14342" width="5" style="924" customWidth="1"/>
    <col min="14343" max="14343" width="11.75" style="924" customWidth="1"/>
    <col min="14344" max="14344" width="5" style="924" customWidth="1"/>
    <col min="14345" max="14345" width="9" style="924"/>
    <col min="14346" max="14346" width="20.375" style="924" customWidth="1"/>
    <col min="14347" max="14586" width="9" style="924"/>
    <col min="14587" max="14587" width="16.125" style="924" customWidth="1"/>
    <col min="14588" max="14589" width="11.75" style="924" customWidth="1"/>
    <col min="14590" max="14590" width="10.5" style="924" customWidth="1"/>
    <col min="14591" max="14591" width="11.75" style="924" customWidth="1"/>
    <col min="14592" max="14592" width="5" style="924" customWidth="1"/>
    <col min="14593" max="14593" width="11.75" style="924" customWidth="1"/>
    <col min="14594" max="14594" width="5" style="924" customWidth="1"/>
    <col min="14595" max="14595" width="11.75" style="924" customWidth="1"/>
    <col min="14596" max="14596" width="5" style="924" customWidth="1"/>
    <col min="14597" max="14597" width="10.75" style="924" customWidth="1"/>
    <col min="14598" max="14598" width="5" style="924" customWidth="1"/>
    <col min="14599" max="14599" width="11.75" style="924" customWidth="1"/>
    <col min="14600" max="14600" width="5" style="924" customWidth="1"/>
    <col min="14601" max="14601" width="9" style="924"/>
    <col min="14602" max="14602" width="20.375" style="924" customWidth="1"/>
    <col min="14603" max="14842" width="9" style="924"/>
    <col min="14843" max="14843" width="16.125" style="924" customWidth="1"/>
    <col min="14844" max="14845" width="11.75" style="924" customWidth="1"/>
    <col min="14846" max="14846" width="10.5" style="924" customWidth="1"/>
    <col min="14847" max="14847" width="11.75" style="924" customWidth="1"/>
    <col min="14848" max="14848" width="5" style="924" customWidth="1"/>
    <col min="14849" max="14849" width="11.75" style="924" customWidth="1"/>
    <col min="14850" max="14850" width="5" style="924" customWidth="1"/>
    <col min="14851" max="14851" width="11.75" style="924" customWidth="1"/>
    <col min="14852" max="14852" width="5" style="924" customWidth="1"/>
    <col min="14853" max="14853" width="10.75" style="924" customWidth="1"/>
    <col min="14854" max="14854" width="5" style="924" customWidth="1"/>
    <col min="14855" max="14855" width="11.75" style="924" customWidth="1"/>
    <col min="14856" max="14856" width="5" style="924" customWidth="1"/>
    <col min="14857" max="14857" width="9" style="924"/>
    <col min="14858" max="14858" width="20.375" style="924" customWidth="1"/>
    <col min="14859" max="15098" width="9" style="924"/>
    <col min="15099" max="15099" width="16.125" style="924" customWidth="1"/>
    <col min="15100" max="15101" width="11.75" style="924" customWidth="1"/>
    <col min="15102" max="15102" width="10.5" style="924" customWidth="1"/>
    <col min="15103" max="15103" width="11.75" style="924" customWidth="1"/>
    <col min="15104" max="15104" width="5" style="924" customWidth="1"/>
    <col min="15105" max="15105" width="11.75" style="924" customWidth="1"/>
    <col min="15106" max="15106" width="5" style="924" customWidth="1"/>
    <col min="15107" max="15107" width="11.75" style="924" customWidth="1"/>
    <col min="15108" max="15108" width="5" style="924" customWidth="1"/>
    <col min="15109" max="15109" width="10.75" style="924" customWidth="1"/>
    <col min="15110" max="15110" width="5" style="924" customWidth="1"/>
    <col min="15111" max="15111" width="11.75" style="924" customWidth="1"/>
    <col min="15112" max="15112" width="5" style="924" customWidth="1"/>
    <col min="15113" max="15113" width="9" style="924"/>
    <col min="15114" max="15114" width="20.375" style="924" customWidth="1"/>
    <col min="15115" max="15354" width="9" style="924"/>
    <col min="15355" max="15355" width="16.125" style="924" customWidth="1"/>
    <col min="15356" max="15357" width="11.75" style="924" customWidth="1"/>
    <col min="15358" max="15358" width="10.5" style="924" customWidth="1"/>
    <col min="15359" max="15359" width="11.75" style="924" customWidth="1"/>
    <col min="15360" max="15360" width="5" style="924" customWidth="1"/>
    <col min="15361" max="15361" width="11.75" style="924" customWidth="1"/>
    <col min="15362" max="15362" width="5" style="924" customWidth="1"/>
    <col min="15363" max="15363" width="11.75" style="924" customWidth="1"/>
    <col min="15364" max="15364" width="5" style="924" customWidth="1"/>
    <col min="15365" max="15365" width="10.75" style="924" customWidth="1"/>
    <col min="15366" max="15366" width="5" style="924" customWidth="1"/>
    <col min="15367" max="15367" width="11.75" style="924" customWidth="1"/>
    <col min="15368" max="15368" width="5" style="924" customWidth="1"/>
    <col min="15369" max="15369" width="9" style="924"/>
    <col min="15370" max="15370" width="20.375" style="924" customWidth="1"/>
    <col min="15371" max="15610" width="9" style="924"/>
    <col min="15611" max="15611" width="16.125" style="924" customWidth="1"/>
    <col min="15612" max="15613" width="11.75" style="924" customWidth="1"/>
    <col min="15614" max="15614" width="10.5" style="924" customWidth="1"/>
    <col min="15615" max="15615" width="11.75" style="924" customWidth="1"/>
    <col min="15616" max="15616" width="5" style="924" customWidth="1"/>
    <col min="15617" max="15617" width="11.75" style="924" customWidth="1"/>
    <col min="15618" max="15618" width="5" style="924" customWidth="1"/>
    <col min="15619" max="15619" width="11.75" style="924" customWidth="1"/>
    <col min="15620" max="15620" width="5" style="924" customWidth="1"/>
    <col min="15621" max="15621" width="10.75" style="924" customWidth="1"/>
    <col min="15622" max="15622" width="5" style="924" customWidth="1"/>
    <col min="15623" max="15623" width="11.75" style="924" customWidth="1"/>
    <col min="15624" max="15624" width="5" style="924" customWidth="1"/>
    <col min="15625" max="15625" width="9" style="924"/>
    <col min="15626" max="15626" width="20.375" style="924" customWidth="1"/>
    <col min="15627" max="15866" width="9" style="924"/>
    <col min="15867" max="15867" width="16.125" style="924" customWidth="1"/>
    <col min="15868" max="15869" width="11.75" style="924" customWidth="1"/>
    <col min="15870" max="15870" width="10.5" style="924" customWidth="1"/>
    <col min="15871" max="15871" width="11.75" style="924" customWidth="1"/>
    <col min="15872" max="15872" width="5" style="924" customWidth="1"/>
    <col min="15873" max="15873" width="11.75" style="924" customWidth="1"/>
    <col min="15874" max="15874" width="5" style="924" customWidth="1"/>
    <col min="15875" max="15875" width="11.75" style="924" customWidth="1"/>
    <col min="15876" max="15876" width="5" style="924" customWidth="1"/>
    <col min="15877" max="15877" width="10.75" style="924" customWidth="1"/>
    <col min="15878" max="15878" width="5" style="924" customWidth="1"/>
    <col min="15879" max="15879" width="11.75" style="924" customWidth="1"/>
    <col min="15880" max="15880" width="5" style="924" customWidth="1"/>
    <col min="15881" max="15881" width="9" style="924"/>
    <col min="15882" max="15882" width="20.375" style="924" customWidth="1"/>
    <col min="15883" max="16122" width="9" style="924"/>
    <col min="16123" max="16123" width="16.125" style="924" customWidth="1"/>
    <col min="16124" max="16125" width="11.75" style="924" customWidth="1"/>
    <col min="16126" max="16126" width="10.5" style="924" customWidth="1"/>
    <col min="16127" max="16127" width="11.75" style="924" customWidth="1"/>
    <col min="16128" max="16128" width="5" style="924" customWidth="1"/>
    <col min="16129" max="16129" width="11.75" style="924" customWidth="1"/>
    <col min="16130" max="16130" width="5" style="924" customWidth="1"/>
    <col min="16131" max="16131" width="11.75" style="924" customWidth="1"/>
    <col min="16132" max="16132" width="5" style="924" customWidth="1"/>
    <col min="16133" max="16133" width="10.75" style="924" customWidth="1"/>
    <col min="16134" max="16134" width="5" style="924" customWidth="1"/>
    <col min="16135" max="16135" width="11.75" style="924" customWidth="1"/>
    <col min="16136" max="16136" width="5" style="924" customWidth="1"/>
    <col min="16137" max="16137" width="9" style="924"/>
    <col min="16138" max="16138" width="20.375" style="924" customWidth="1"/>
    <col min="16139" max="16384" width="9" style="924"/>
  </cols>
  <sheetData>
    <row r="2" spans="1:13" ht="20.100000000000001" customHeight="1">
      <c r="A2" s="691" t="s">
        <v>1003</v>
      </c>
      <c r="B2" s="691"/>
      <c r="C2" s="691"/>
      <c r="D2" s="691"/>
      <c r="E2" s="691"/>
      <c r="F2" s="691"/>
      <c r="G2" s="691"/>
      <c r="H2" s="691"/>
      <c r="I2" s="923" t="s">
        <v>1038</v>
      </c>
    </row>
    <row r="3" spans="1:13" ht="54.75" customHeight="1">
      <c r="A3" s="696" t="s">
        <v>1040</v>
      </c>
      <c r="B3" s="699" t="s">
        <v>1002</v>
      </c>
      <c r="C3" s="693" t="s">
        <v>1005</v>
      </c>
      <c r="D3" s="606" t="s">
        <v>730</v>
      </c>
      <c r="E3" s="606" t="s">
        <v>12</v>
      </c>
      <c r="F3" s="606" t="s">
        <v>730</v>
      </c>
      <c r="G3" s="606" t="s">
        <v>13</v>
      </c>
      <c r="H3" s="696" t="s">
        <v>730</v>
      </c>
      <c r="I3" s="777" t="s">
        <v>10</v>
      </c>
      <c r="J3" s="934" t="s">
        <v>791</v>
      </c>
      <c r="K3" s="936" t="s">
        <v>721</v>
      </c>
    </row>
    <row r="4" spans="1:13" s="925" customFormat="1" ht="21.95" customHeight="1">
      <c r="A4" s="692" t="s">
        <v>673</v>
      </c>
      <c r="B4" s="1122">
        <v>19611161.940000001</v>
      </c>
      <c r="C4" s="1123">
        <f>7605000+605000</f>
        <v>8210000</v>
      </c>
      <c r="D4" s="1123">
        <f>C4*100/B4</f>
        <v>41.863914158265317</v>
      </c>
      <c r="E4" s="1123">
        <v>2201661.94</v>
      </c>
      <c r="F4" s="1123">
        <f t="shared" ref="F4:F14" si="0">E4*100/B4</f>
        <v>11.226575695697916</v>
      </c>
      <c r="G4" s="1123">
        <v>9199500</v>
      </c>
      <c r="H4" s="1123">
        <f t="shared" ref="H4:H14" si="1">G4*100/B4</f>
        <v>46.909510146036759</v>
      </c>
      <c r="I4" s="1124">
        <v>0</v>
      </c>
      <c r="J4" s="1125">
        <v>0</v>
      </c>
      <c r="K4" s="935"/>
      <c r="L4" s="926"/>
    </row>
    <row r="5" spans="1:13" s="925" customFormat="1" ht="21.95" customHeight="1">
      <c r="A5" s="692" t="s">
        <v>624</v>
      </c>
      <c r="B5" s="1123">
        <v>7516318.46</v>
      </c>
      <c r="C5" s="1123">
        <v>7516318.46</v>
      </c>
      <c r="D5" s="1123">
        <f t="shared" ref="D5:D14" si="2">C5*100/B5</f>
        <v>100</v>
      </c>
      <c r="E5" s="1123">
        <v>0</v>
      </c>
      <c r="F5" s="1123">
        <f t="shared" si="0"/>
        <v>0</v>
      </c>
      <c r="G5" s="1123">
        <v>0</v>
      </c>
      <c r="H5" s="1123">
        <f t="shared" si="1"/>
        <v>0</v>
      </c>
      <c r="I5" s="1126">
        <v>0</v>
      </c>
      <c r="J5" s="1127">
        <v>0</v>
      </c>
      <c r="K5" s="935"/>
    </row>
    <row r="6" spans="1:13" s="925" customFormat="1" ht="21.95" customHeight="1">
      <c r="A6" s="692" t="s">
        <v>625</v>
      </c>
      <c r="B6" s="1123">
        <v>4125620.4</v>
      </c>
      <c r="C6" s="1123">
        <v>2560900</v>
      </c>
      <c r="D6" s="1123">
        <f t="shared" si="2"/>
        <v>62.073088449921379</v>
      </c>
      <c r="E6" s="1123">
        <v>1075510</v>
      </c>
      <c r="F6" s="1123">
        <f t="shared" si="0"/>
        <v>26.069048912013329</v>
      </c>
      <c r="G6" s="1123">
        <v>312000</v>
      </c>
      <c r="H6" s="1123">
        <f t="shared" si="1"/>
        <v>7.5624989637922093</v>
      </c>
      <c r="I6" s="1126">
        <v>0</v>
      </c>
      <c r="J6" s="1127">
        <v>177210.4</v>
      </c>
      <c r="K6" s="935"/>
    </row>
    <row r="7" spans="1:13" s="925" customFormat="1" ht="21.95" customHeight="1">
      <c r="A7" s="692" t="s">
        <v>626</v>
      </c>
      <c r="B7" s="1123">
        <v>6082709.54</v>
      </c>
      <c r="C7" s="1123">
        <v>2876010</v>
      </c>
      <c r="D7" s="1123">
        <f t="shared" si="2"/>
        <v>47.281725045184388</v>
      </c>
      <c r="E7" s="1123">
        <v>0</v>
      </c>
      <c r="F7" s="1123">
        <f t="shared" si="0"/>
        <v>0</v>
      </c>
      <c r="G7" s="1123">
        <v>2836700</v>
      </c>
      <c r="H7" s="1123">
        <f t="shared" si="1"/>
        <v>46.635466996176838</v>
      </c>
      <c r="I7" s="1126">
        <v>250000</v>
      </c>
      <c r="J7" s="1127">
        <v>119999.54</v>
      </c>
      <c r="K7" s="935" t="s">
        <v>1046</v>
      </c>
    </row>
    <row r="8" spans="1:13" s="925" customFormat="1" ht="21.95" customHeight="1">
      <c r="A8" s="692" t="s">
        <v>225</v>
      </c>
      <c r="B8" s="1123">
        <v>7155183.9500000002</v>
      </c>
      <c r="C8" s="1123">
        <v>2576183.9500000002</v>
      </c>
      <c r="D8" s="1123">
        <f t="shared" si="2"/>
        <v>36.004440528744205</v>
      </c>
      <c r="E8" s="1123">
        <v>4579000</v>
      </c>
      <c r="F8" s="1123">
        <f t="shared" si="0"/>
        <v>63.995559471255802</v>
      </c>
      <c r="G8" s="1123">
        <v>0</v>
      </c>
      <c r="H8" s="1123">
        <f t="shared" si="1"/>
        <v>0</v>
      </c>
      <c r="I8" s="1126">
        <v>0</v>
      </c>
      <c r="J8" s="1127">
        <v>0</v>
      </c>
      <c r="K8" s="935"/>
    </row>
    <row r="9" spans="1:13" s="925" customFormat="1" ht="21.95" customHeight="1">
      <c r="A9" s="692" t="s">
        <v>113</v>
      </c>
      <c r="B9" s="1123">
        <v>2689615.43</v>
      </c>
      <c r="C9" s="1123">
        <f>810000+371500</f>
        <v>1181500</v>
      </c>
      <c r="D9" s="1123">
        <f t="shared" si="2"/>
        <v>43.928213186968513</v>
      </c>
      <c r="E9" s="1123">
        <v>861250</v>
      </c>
      <c r="F9" s="1123">
        <f t="shared" si="0"/>
        <v>32.02130648097895</v>
      </c>
      <c r="G9" s="1123">
        <v>0</v>
      </c>
      <c r="H9" s="1123">
        <f t="shared" si="1"/>
        <v>0</v>
      </c>
      <c r="I9" s="1126">
        <v>646864.56999999995</v>
      </c>
      <c r="J9" s="1127">
        <v>0.86</v>
      </c>
      <c r="K9" s="935"/>
      <c r="L9" s="926"/>
    </row>
    <row r="10" spans="1:13" s="925" customFormat="1" ht="21.95" customHeight="1">
      <c r="A10" s="692" t="s">
        <v>524</v>
      </c>
      <c r="B10" s="1123">
        <v>2202068.75</v>
      </c>
      <c r="C10" s="1123">
        <v>907600</v>
      </c>
      <c r="D10" s="1123">
        <f t="shared" si="2"/>
        <v>41.215788562459736</v>
      </c>
      <c r="E10" s="1123">
        <v>0</v>
      </c>
      <c r="F10" s="1123">
        <f t="shared" si="0"/>
        <v>0</v>
      </c>
      <c r="G10" s="1123">
        <v>1273270</v>
      </c>
      <c r="H10" s="1123">
        <f t="shared" si="1"/>
        <v>57.82153713411536</v>
      </c>
      <c r="I10" s="1126">
        <v>0</v>
      </c>
      <c r="J10" s="1127">
        <v>21198.75</v>
      </c>
      <c r="K10" s="935"/>
    </row>
    <row r="11" spans="1:13" s="925" customFormat="1" ht="21.95" customHeight="1">
      <c r="A11" s="692" t="s">
        <v>70</v>
      </c>
      <c r="B11" s="1123">
        <v>1373276.47</v>
      </c>
      <c r="C11" s="1123">
        <f>843298.47+437978</f>
        <v>1281276.47</v>
      </c>
      <c r="D11" s="1123">
        <f t="shared" si="2"/>
        <v>93.300693486723759</v>
      </c>
      <c r="E11" s="1123">
        <v>0</v>
      </c>
      <c r="F11" s="1123">
        <f t="shared" si="0"/>
        <v>0</v>
      </c>
      <c r="G11" s="1123">
        <v>92000</v>
      </c>
      <c r="H11" s="1123">
        <f t="shared" si="1"/>
        <v>6.6993065132762384</v>
      </c>
      <c r="I11" s="1126"/>
      <c r="J11" s="1127">
        <v>0</v>
      </c>
      <c r="K11" s="935"/>
    </row>
    <row r="12" spans="1:13" s="925" customFormat="1" ht="21.95" customHeight="1">
      <c r="A12" s="692" t="s">
        <v>18</v>
      </c>
      <c r="B12" s="1123">
        <v>1702429.85</v>
      </c>
      <c r="C12" s="1123">
        <f>753000+925429.85</f>
        <v>1678429.85</v>
      </c>
      <c r="D12" s="1123">
        <f t="shared" si="2"/>
        <v>98.590250282559367</v>
      </c>
      <c r="E12" s="1123">
        <v>0</v>
      </c>
      <c r="F12" s="1123">
        <f t="shared" si="0"/>
        <v>0</v>
      </c>
      <c r="G12" s="1123">
        <v>24000</v>
      </c>
      <c r="H12" s="1123">
        <f t="shared" si="1"/>
        <v>1.4097497174406335</v>
      </c>
      <c r="I12" s="1126">
        <v>0</v>
      </c>
      <c r="J12" s="1127"/>
      <c r="K12" s="935"/>
    </row>
    <row r="13" spans="1:13" s="925" customFormat="1" ht="21.95" customHeight="1">
      <c r="A13" s="692" t="s">
        <v>552</v>
      </c>
      <c r="B13" s="1123">
        <v>2009598.28</v>
      </c>
      <c r="C13" s="1128">
        <f>B13-E13-G13</f>
        <v>1473058.28</v>
      </c>
      <c r="D13" s="1123">
        <f t="shared" si="2"/>
        <v>73.301131607258341</v>
      </c>
      <c r="E13" s="1123">
        <v>425000</v>
      </c>
      <c r="F13" s="1123">
        <f t="shared" si="0"/>
        <v>21.148505361977122</v>
      </c>
      <c r="G13" s="1123">
        <v>111540</v>
      </c>
      <c r="H13" s="1123">
        <f t="shared" si="1"/>
        <v>5.5503630307645366</v>
      </c>
      <c r="I13" s="1126">
        <v>0</v>
      </c>
      <c r="J13" s="1127">
        <v>0</v>
      </c>
      <c r="K13" s="935"/>
    </row>
    <row r="14" spans="1:13" ht="21.95" customHeight="1">
      <c r="A14" s="607" t="s">
        <v>169</v>
      </c>
      <c r="B14" s="1129">
        <v>2257485.67</v>
      </c>
      <c r="C14" s="1129">
        <v>2257485.67</v>
      </c>
      <c r="D14" s="1123">
        <f t="shared" si="2"/>
        <v>100</v>
      </c>
      <c r="E14" s="1129">
        <v>0</v>
      </c>
      <c r="F14" s="1123">
        <f t="shared" si="0"/>
        <v>0</v>
      </c>
      <c r="G14" s="1129">
        <v>0</v>
      </c>
      <c r="H14" s="1123">
        <f t="shared" si="1"/>
        <v>0</v>
      </c>
      <c r="I14" s="1130"/>
      <c r="J14" s="1131">
        <v>0</v>
      </c>
      <c r="K14" s="935"/>
    </row>
    <row r="15" spans="1:13" ht="21.95" customHeight="1">
      <c r="A15" s="606" t="s">
        <v>943</v>
      </c>
      <c r="B15" s="1132">
        <v>56725468.74000001</v>
      </c>
      <c r="C15" s="1133">
        <f>SUM(C4:C14)</f>
        <v>32518762.68</v>
      </c>
      <c r="D15" s="1133">
        <f t="shared" ref="D15:E15" si="3">SUM(D4:D14)</f>
        <v>737.559245308085</v>
      </c>
      <c r="E15" s="1133">
        <f t="shared" si="3"/>
        <v>9142421.9399999995</v>
      </c>
      <c r="F15" s="1133">
        <f>SUM(F4:F14)</f>
        <v>154.46099592192314</v>
      </c>
      <c r="G15" s="1133">
        <f t="shared" ref="G15" si="4">SUM(G4:G14)</f>
        <v>13849010</v>
      </c>
      <c r="H15" s="1133">
        <f>SUM(H4:H14)</f>
        <v>172.58843250160257</v>
      </c>
      <c r="I15" s="1134">
        <f t="shared" ref="I15" si="5">SUM(I4:I14)</f>
        <v>896864.57</v>
      </c>
      <c r="J15" s="1135">
        <v>420461.52</v>
      </c>
      <c r="K15" s="935"/>
      <c r="M15" s="927"/>
    </row>
    <row r="16" spans="1:13" ht="21">
      <c r="B16" s="929" t="s">
        <v>1039</v>
      </c>
      <c r="C16" s="930">
        <f>C15*100/B15</f>
        <v>57.326564949245395</v>
      </c>
      <c r="D16" s="930"/>
      <c r="E16" s="930">
        <f>E15*100/B15</f>
        <v>16.116961469113807</v>
      </c>
      <c r="F16" s="930"/>
      <c r="G16" s="930">
        <f>G15*100/B15</f>
        <v>24.414095304309683</v>
      </c>
      <c r="H16" s="930"/>
      <c r="I16" s="931">
        <f>I15*100/B15</f>
        <v>1.5810615406472177</v>
      </c>
      <c r="K16" s="926"/>
    </row>
    <row r="17" spans="1:13" ht="21">
      <c r="B17" s="929"/>
      <c r="C17" s="932"/>
      <c r="D17" s="932"/>
      <c r="E17" s="932"/>
      <c r="F17" s="932"/>
      <c r="G17" s="932"/>
      <c r="H17" s="932"/>
      <c r="I17" s="933"/>
      <c r="K17" s="926"/>
    </row>
    <row r="18" spans="1:13" ht="20.100000000000001" customHeight="1">
      <c r="A18" s="969" t="s">
        <v>1004</v>
      </c>
      <c r="B18" s="969"/>
      <c r="C18" s="969"/>
      <c r="D18" s="969"/>
      <c r="E18" s="969"/>
      <c r="F18" s="969"/>
      <c r="G18" s="969"/>
      <c r="H18" s="969"/>
      <c r="I18" s="969"/>
      <c r="K18" s="926"/>
    </row>
    <row r="19" spans="1:13" ht="49.5" customHeight="1">
      <c r="A19" s="696" t="s">
        <v>1041</v>
      </c>
      <c r="B19" s="699" t="s">
        <v>1002</v>
      </c>
      <c r="C19" s="693" t="s">
        <v>1005</v>
      </c>
      <c r="D19" s="693" t="s">
        <v>730</v>
      </c>
      <c r="E19" s="693" t="s">
        <v>12</v>
      </c>
      <c r="F19" s="693" t="s">
        <v>730</v>
      </c>
      <c r="G19" s="693" t="s">
        <v>13</v>
      </c>
      <c r="H19" s="693" t="s">
        <v>730</v>
      </c>
      <c r="I19" s="778" t="s">
        <v>10</v>
      </c>
      <c r="J19" s="697" t="s">
        <v>791</v>
      </c>
      <c r="K19" s="936" t="s">
        <v>721</v>
      </c>
      <c r="M19" s="927"/>
    </row>
    <row r="20" spans="1:13" ht="21.95" customHeight="1">
      <c r="A20" s="694" t="s">
        <v>673</v>
      </c>
      <c r="B20" s="1136">
        <v>3457829.85</v>
      </c>
      <c r="C20" s="1137">
        <v>3457829.85</v>
      </c>
      <c r="D20" s="1138">
        <f>C20*100/B20</f>
        <v>100</v>
      </c>
      <c r="E20" s="1138">
        <v>0</v>
      </c>
      <c r="F20" s="1138">
        <v>0</v>
      </c>
      <c r="G20" s="1138">
        <v>0</v>
      </c>
      <c r="H20" s="1138">
        <v>0</v>
      </c>
      <c r="I20" s="1139">
        <v>0</v>
      </c>
      <c r="J20" s="1137">
        <v>0</v>
      </c>
      <c r="K20" s="935"/>
    </row>
    <row r="21" spans="1:13" ht="21.95" customHeight="1">
      <c r="A21" s="695" t="s">
        <v>624</v>
      </c>
      <c r="B21" s="1140">
        <v>153000</v>
      </c>
      <c r="C21" s="1140">
        <v>153000</v>
      </c>
      <c r="D21" s="1138">
        <f t="shared" ref="D21:D28" si="6">C21*100/B21</f>
        <v>100</v>
      </c>
      <c r="E21" s="1140">
        <v>0</v>
      </c>
      <c r="F21" s="1140">
        <v>0</v>
      </c>
      <c r="G21" s="1140">
        <v>0</v>
      </c>
      <c r="H21" s="1140">
        <v>0</v>
      </c>
      <c r="I21" s="1141">
        <v>0</v>
      </c>
      <c r="J21" s="1140">
        <v>0</v>
      </c>
      <c r="K21" s="935"/>
      <c r="M21" s="927"/>
    </row>
    <row r="22" spans="1:13" ht="21.95" customHeight="1">
      <c r="A22" s="607" t="s">
        <v>625</v>
      </c>
      <c r="B22" s="1129">
        <v>176000</v>
      </c>
      <c r="C22" s="1129">
        <v>0</v>
      </c>
      <c r="D22" s="1138">
        <f t="shared" si="6"/>
        <v>0</v>
      </c>
      <c r="E22" s="1129">
        <f>46000+130000</f>
        <v>176000</v>
      </c>
      <c r="F22" s="1129">
        <v>91.477272727272734</v>
      </c>
      <c r="G22" s="1129">
        <v>0</v>
      </c>
      <c r="H22" s="1129">
        <v>0</v>
      </c>
      <c r="I22" s="1130">
        <v>0</v>
      </c>
      <c r="J22" s="1129">
        <v>15000</v>
      </c>
      <c r="K22" s="935"/>
      <c r="L22" s="927"/>
    </row>
    <row r="23" spans="1:13" ht="21.95" customHeight="1">
      <c r="A23" s="607" t="s">
        <v>626</v>
      </c>
      <c r="B23" s="1129">
        <v>1356000</v>
      </c>
      <c r="C23" s="1129">
        <f>1356000-G23</f>
        <v>1046000</v>
      </c>
      <c r="D23" s="1138">
        <f t="shared" si="6"/>
        <v>77.138643067846601</v>
      </c>
      <c r="E23" s="1129">
        <v>0</v>
      </c>
      <c r="F23" s="1129">
        <v>0</v>
      </c>
      <c r="G23" s="1129">
        <f>130000+180000</f>
        <v>310000</v>
      </c>
      <c r="H23" s="1129">
        <f>G23*100/B23</f>
        <v>22.861356932153392</v>
      </c>
      <c r="I23" s="1130">
        <v>0</v>
      </c>
      <c r="J23" s="1129">
        <v>0</v>
      </c>
      <c r="K23" s="935"/>
    </row>
    <row r="24" spans="1:13" ht="21.95" customHeight="1">
      <c r="A24" s="607" t="s">
        <v>225</v>
      </c>
      <c r="B24" s="1129">
        <v>356000</v>
      </c>
      <c r="C24" s="1129">
        <v>356000</v>
      </c>
      <c r="D24" s="1138">
        <f t="shared" si="6"/>
        <v>100</v>
      </c>
      <c r="E24" s="1129">
        <v>0</v>
      </c>
      <c r="F24" s="1129">
        <v>0</v>
      </c>
      <c r="G24" s="1129">
        <v>0</v>
      </c>
      <c r="H24" s="1129">
        <v>0</v>
      </c>
      <c r="I24" s="1130">
        <v>0</v>
      </c>
      <c r="J24" s="1129">
        <v>0</v>
      </c>
      <c r="K24" s="935"/>
    </row>
    <row r="25" spans="1:13" ht="21.95" customHeight="1">
      <c r="A25" s="607" t="s">
        <v>113</v>
      </c>
      <c r="B25" s="1129">
        <v>356000</v>
      </c>
      <c r="C25" s="1129">
        <v>356000</v>
      </c>
      <c r="D25" s="1138">
        <f t="shared" si="6"/>
        <v>100</v>
      </c>
      <c r="E25" s="1129">
        <v>0</v>
      </c>
      <c r="F25" s="1129">
        <v>0</v>
      </c>
      <c r="G25" s="1129">
        <v>0</v>
      </c>
      <c r="H25" s="1129">
        <v>0</v>
      </c>
      <c r="I25" s="1130">
        <v>0</v>
      </c>
      <c r="J25" s="1129">
        <v>0</v>
      </c>
      <c r="K25" s="935"/>
    </row>
    <row r="26" spans="1:13" ht="21.95" customHeight="1">
      <c r="A26" s="607" t="s">
        <v>524</v>
      </c>
      <c r="B26" s="1129">
        <v>46000</v>
      </c>
      <c r="C26" s="1129">
        <v>46000</v>
      </c>
      <c r="D26" s="1138">
        <f t="shared" si="6"/>
        <v>100</v>
      </c>
      <c r="E26" s="1129">
        <v>0</v>
      </c>
      <c r="F26" s="1129">
        <v>0</v>
      </c>
      <c r="G26" s="1129">
        <v>0</v>
      </c>
      <c r="H26" s="1129">
        <v>0</v>
      </c>
      <c r="I26" s="1130">
        <v>0</v>
      </c>
      <c r="J26" s="1129">
        <v>0</v>
      </c>
      <c r="K26" s="935"/>
    </row>
    <row r="27" spans="1:13" ht="21.95" customHeight="1">
      <c r="A27" s="607" t="s">
        <v>552</v>
      </c>
      <c r="B27" s="1129">
        <v>46000</v>
      </c>
      <c r="C27" s="1129">
        <v>46000</v>
      </c>
      <c r="D27" s="1138">
        <f t="shared" si="6"/>
        <v>100</v>
      </c>
      <c r="E27" s="1129">
        <v>0</v>
      </c>
      <c r="F27" s="1129">
        <v>0</v>
      </c>
      <c r="G27" s="1129">
        <v>0</v>
      </c>
      <c r="H27" s="1129">
        <v>0</v>
      </c>
      <c r="I27" s="1130">
        <v>0</v>
      </c>
      <c r="J27" s="1129">
        <v>0</v>
      </c>
      <c r="K27" s="935"/>
    </row>
    <row r="28" spans="1:13" ht="21.95" customHeight="1">
      <c r="A28" s="607" t="s">
        <v>169</v>
      </c>
      <c r="B28" s="1129">
        <v>356000</v>
      </c>
      <c r="C28" s="1129">
        <v>356000</v>
      </c>
      <c r="D28" s="1138">
        <f t="shared" si="6"/>
        <v>100</v>
      </c>
      <c r="E28" s="1129">
        <v>0</v>
      </c>
      <c r="F28" s="1129">
        <v>0</v>
      </c>
      <c r="G28" s="1129">
        <v>0</v>
      </c>
      <c r="H28" s="1129">
        <v>0</v>
      </c>
      <c r="I28" s="1130">
        <v>0</v>
      </c>
      <c r="J28" s="1129">
        <v>0</v>
      </c>
      <c r="K28" s="935"/>
    </row>
    <row r="29" spans="1:13" ht="21.95" customHeight="1">
      <c r="A29" s="606" t="s">
        <v>943</v>
      </c>
      <c r="B29" s="1132">
        <v>6302829.8499999996</v>
      </c>
      <c r="C29" s="1133">
        <f>SUM(C20:C28)</f>
        <v>5816829.8499999996</v>
      </c>
      <c r="D29" s="1133">
        <f>C29*100/B29</f>
        <v>92.289177852389599</v>
      </c>
      <c r="E29" s="1133">
        <f>SUM(E20:E28)</f>
        <v>176000</v>
      </c>
      <c r="F29" s="1133">
        <f>E29*100/B29</f>
        <v>2.7923964979000666</v>
      </c>
      <c r="G29" s="1133">
        <f>SUM(G20:G28)</f>
        <v>310000</v>
      </c>
      <c r="H29" s="1133">
        <f>G29*100/B29</f>
        <v>4.9184256497103442</v>
      </c>
      <c r="I29" s="1134">
        <f>SUM(I20:I28)</f>
        <v>0</v>
      </c>
      <c r="J29" s="1132">
        <f>SUM(J20:J28)</f>
        <v>15000</v>
      </c>
      <c r="K29" s="935"/>
      <c r="L29" s="927"/>
    </row>
    <row r="30" spans="1:13" ht="21">
      <c r="B30" s="929" t="s">
        <v>1039</v>
      </c>
      <c r="C30" s="930">
        <f>C29*100/B29</f>
        <v>92.289177852389599</v>
      </c>
      <c r="D30" s="930"/>
      <c r="E30" s="930">
        <f>E29*100/B29</f>
        <v>2.7923964979000666</v>
      </c>
      <c r="F30" s="930"/>
      <c r="G30" s="930">
        <f>G29*100/B29</f>
        <v>4.9184256497103442</v>
      </c>
      <c r="H30" s="930"/>
      <c r="I30" s="931">
        <v>0</v>
      </c>
    </row>
    <row r="33" spans="2:3">
      <c r="B33" s="927"/>
      <c r="C33" s="927"/>
    </row>
  </sheetData>
  <mergeCells count="1">
    <mergeCell ref="A18:I18"/>
  </mergeCells>
  <printOptions horizontalCentered="1"/>
  <pageMargins left="0.43307086614173229" right="3.937007874015748E-2" top="0.23622047244094491" bottom="0.11811023622047245" header="0.11811023622047245" footer="0.11811023622047245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O22"/>
  <sheetViews>
    <sheetView zoomScale="70" zoomScaleNormal="70" workbookViewId="0">
      <selection activeCell="B4" sqref="B4:B14"/>
    </sheetView>
  </sheetViews>
  <sheetFormatPr defaultRowHeight="12.75"/>
  <cols>
    <col min="1" max="1" width="5.875" style="92" customWidth="1"/>
    <col min="2" max="2" width="16.125" style="92" customWidth="1"/>
    <col min="3" max="3" width="10.375" style="92" customWidth="1"/>
    <col min="4" max="4" width="11.75" style="92" customWidth="1"/>
    <col min="5" max="5" width="9.625" style="92" customWidth="1"/>
    <col min="6" max="6" width="9.75" style="92" customWidth="1"/>
    <col min="7" max="7" width="5" style="92" customWidth="1"/>
    <col min="8" max="8" width="10.125" style="92" customWidth="1"/>
    <col min="9" max="9" width="5" style="92" customWidth="1"/>
    <col min="10" max="10" width="10" style="92" customWidth="1"/>
    <col min="11" max="11" width="5" style="92" customWidth="1"/>
    <col min="12" max="12" width="10.625" style="92" customWidth="1"/>
    <col min="13" max="13" width="5" style="92" customWidth="1"/>
    <col min="14" max="14" width="10.125" style="92" customWidth="1"/>
    <col min="15" max="15" width="5" style="92" customWidth="1"/>
    <col min="16" max="256" width="9" style="92"/>
    <col min="257" max="257" width="5.875" style="92" customWidth="1"/>
    <col min="258" max="258" width="16.125" style="92" customWidth="1"/>
    <col min="259" max="259" width="10.375" style="92" customWidth="1"/>
    <col min="260" max="260" width="11.75" style="92" customWidth="1"/>
    <col min="261" max="261" width="9.625" style="92" customWidth="1"/>
    <col min="262" max="262" width="9.75" style="92" customWidth="1"/>
    <col min="263" max="263" width="5" style="92" customWidth="1"/>
    <col min="264" max="264" width="10.125" style="92" customWidth="1"/>
    <col min="265" max="265" width="5" style="92" customWidth="1"/>
    <col min="266" max="266" width="10" style="92" customWidth="1"/>
    <col min="267" max="267" width="5" style="92" customWidth="1"/>
    <col min="268" max="268" width="10.625" style="92" customWidth="1"/>
    <col min="269" max="269" width="5" style="92" customWidth="1"/>
    <col min="270" max="270" width="10.125" style="92" customWidth="1"/>
    <col min="271" max="271" width="5" style="92" customWidth="1"/>
    <col min="272" max="512" width="9" style="92"/>
    <col min="513" max="513" width="5.875" style="92" customWidth="1"/>
    <col min="514" max="514" width="16.125" style="92" customWidth="1"/>
    <col min="515" max="515" width="10.375" style="92" customWidth="1"/>
    <col min="516" max="516" width="11.75" style="92" customWidth="1"/>
    <col min="517" max="517" width="9.625" style="92" customWidth="1"/>
    <col min="518" max="518" width="9.75" style="92" customWidth="1"/>
    <col min="519" max="519" width="5" style="92" customWidth="1"/>
    <col min="520" max="520" width="10.125" style="92" customWidth="1"/>
    <col min="521" max="521" width="5" style="92" customWidth="1"/>
    <col min="522" max="522" width="10" style="92" customWidth="1"/>
    <col min="523" max="523" width="5" style="92" customWidth="1"/>
    <col min="524" max="524" width="10.625" style="92" customWidth="1"/>
    <col min="525" max="525" width="5" style="92" customWidth="1"/>
    <col min="526" max="526" width="10.125" style="92" customWidth="1"/>
    <col min="527" max="527" width="5" style="92" customWidth="1"/>
    <col min="528" max="768" width="9" style="92"/>
    <col min="769" max="769" width="5.875" style="92" customWidth="1"/>
    <col min="770" max="770" width="16.125" style="92" customWidth="1"/>
    <col min="771" max="771" width="10.375" style="92" customWidth="1"/>
    <col min="772" max="772" width="11.75" style="92" customWidth="1"/>
    <col min="773" max="773" width="9.625" style="92" customWidth="1"/>
    <col min="774" max="774" width="9.75" style="92" customWidth="1"/>
    <col min="775" max="775" width="5" style="92" customWidth="1"/>
    <col min="776" max="776" width="10.125" style="92" customWidth="1"/>
    <col min="777" max="777" width="5" style="92" customWidth="1"/>
    <col min="778" max="778" width="10" style="92" customWidth="1"/>
    <col min="779" max="779" width="5" style="92" customWidth="1"/>
    <col min="780" max="780" width="10.625" style="92" customWidth="1"/>
    <col min="781" max="781" width="5" style="92" customWidth="1"/>
    <col min="782" max="782" width="10.125" style="92" customWidth="1"/>
    <col min="783" max="783" width="5" style="92" customWidth="1"/>
    <col min="784" max="1024" width="9" style="92"/>
    <col min="1025" max="1025" width="5.875" style="92" customWidth="1"/>
    <col min="1026" max="1026" width="16.125" style="92" customWidth="1"/>
    <col min="1027" max="1027" width="10.375" style="92" customWidth="1"/>
    <col min="1028" max="1028" width="11.75" style="92" customWidth="1"/>
    <col min="1029" max="1029" width="9.625" style="92" customWidth="1"/>
    <col min="1030" max="1030" width="9.75" style="92" customWidth="1"/>
    <col min="1031" max="1031" width="5" style="92" customWidth="1"/>
    <col min="1032" max="1032" width="10.125" style="92" customWidth="1"/>
    <col min="1033" max="1033" width="5" style="92" customWidth="1"/>
    <col min="1034" max="1034" width="10" style="92" customWidth="1"/>
    <col min="1035" max="1035" width="5" style="92" customWidth="1"/>
    <col min="1036" max="1036" width="10.625" style="92" customWidth="1"/>
    <col min="1037" max="1037" width="5" style="92" customWidth="1"/>
    <col min="1038" max="1038" width="10.125" style="92" customWidth="1"/>
    <col min="1039" max="1039" width="5" style="92" customWidth="1"/>
    <col min="1040" max="1280" width="9" style="92"/>
    <col min="1281" max="1281" width="5.875" style="92" customWidth="1"/>
    <col min="1282" max="1282" width="16.125" style="92" customWidth="1"/>
    <col min="1283" max="1283" width="10.375" style="92" customWidth="1"/>
    <col min="1284" max="1284" width="11.75" style="92" customWidth="1"/>
    <col min="1285" max="1285" width="9.625" style="92" customWidth="1"/>
    <col min="1286" max="1286" width="9.75" style="92" customWidth="1"/>
    <col min="1287" max="1287" width="5" style="92" customWidth="1"/>
    <col min="1288" max="1288" width="10.125" style="92" customWidth="1"/>
    <col min="1289" max="1289" width="5" style="92" customWidth="1"/>
    <col min="1290" max="1290" width="10" style="92" customWidth="1"/>
    <col min="1291" max="1291" width="5" style="92" customWidth="1"/>
    <col min="1292" max="1292" width="10.625" style="92" customWidth="1"/>
    <col min="1293" max="1293" width="5" style="92" customWidth="1"/>
    <col min="1294" max="1294" width="10.125" style="92" customWidth="1"/>
    <col min="1295" max="1295" width="5" style="92" customWidth="1"/>
    <col min="1296" max="1536" width="9" style="92"/>
    <col min="1537" max="1537" width="5.875" style="92" customWidth="1"/>
    <col min="1538" max="1538" width="16.125" style="92" customWidth="1"/>
    <col min="1539" max="1539" width="10.375" style="92" customWidth="1"/>
    <col min="1540" max="1540" width="11.75" style="92" customWidth="1"/>
    <col min="1541" max="1541" width="9.625" style="92" customWidth="1"/>
    <col min="1542" max="1542" width="9.75" style="92" customWidth="1"/>
    <col min="1543" max="1543" width="5" style="92" customWidth="1"/>
    <col min="1544" max="1544" width="10.125" style="92" customWidth="1"/>
    <col min="1545" max="1545" width="5" style="92" customWidth="1"/>
    <col min="1546" max="1546" width="10" style="92" customWidth="1"/>
    <col min="1547" max="1547" width="5" style="92" customWidth="1"/>
    <col min="1548" max="1548" width="10.625" style="92" customWidth="1"/>
    <col min="1549" max="1549" width="5" style="92" customWidth="1"/>
    <col min="1550" max="1550" width="10.125" style="92" customWidth="1"/>
    <col min="1551" max="1551" width="5" style="92" customWidth="1"/>
    <col min="1552" max="1792" width="9" style="92"/>
    <col min="1793" max="1793" width="5.875" style="92" customWidth="1"/>
    <col min="1794" max="1794" width="16.125" style="92" customWidth="1"/>
    <col min="1795" max="1795" width="10.375" style="92" customWidth="1"/>
    <col min="1796" max="1796" width="11.75" style="92" customWidth="1"/>
    <col min="1797" max="1797" width="9.625" style="92" customWidth="1"/>
    <col min="1798" max="1798" width="9.75" style="92" customWidth="1"/>
    <col min="1799" max="1799" width="5" style="92" customWidth="1"/>
    <col min="1800" max="1800" width="10.125" style="92" customWidth="1"/>
    <col min="1801" max="1801" width="5" style="92" customWidth="1"/>
    <col min="1802" max="1802" width="10" style="92" customWidth="1"/>
    <col min="1803" max="1803" width="5" style="92" customWidth="1"/>
    <col min="1804" max="1804" width="10.625" style="92" customWidth="1"/>
    <col min="1805" max="1805" width="5" style="92" customWidth="1"/>
    <col min="1806" max="1806" width="10.125" style="92" customWidth="1"/>
    <col min="1807" max="1807" width="5" style="92" customWidth="1"/>
    <col min="1808" max="2048" width="9" style="92"/>
    <col min="2049" max="2049" width="5.875" style="92" customWidth="1"/>
    <col min="2050" max="2050" width="16.125" style="92" customWidth="1"/>
    <col min="2051" max="2051" width="10.375" style="92" customWidth="1"/>
    <col min="2052" max="2052" width="11.75" style="92" customWidth="1"/>
    <col min="2053" max="2053" width="9.625" style="92" customWidth="1"/>
    <col min="2054" max="2054" width="9.75" style="92" customWidth="1"/>
    <col min="2055" max="2055" width="5" style="92" customWidth="1"/>
    <col min="2056" max="2056" width="10.125" style="92" customWidth="1"/>
    <col min="2057" max="2057" width="5" style="92" customWidth="1"/>
    <col min="2058" max="2058" width="10" style="92" customWidth="1"/>
    <col min="2059" max="2059" width="5" style="92" customWidth="1"/>
    <col min="2060" max="2060" width="10.625" style="92" customWidth="1"/>
    <col min="2061" max="2061" width="5" style="92" customWidth="1"/>
    <col min="2062" max="2062" width="10.125" style="92" customWidth="1"/>
    <col min="2063" max="2063" width="5" style="92" customWidth="1"/>
    <col min="2064" max="2304" width="9" style="92"/>
    <col min="2305" max="2305" width="5.875" style="92" customWidth="1"/>
    <col min="2306" max="2306" width="16.125" style="92" customWidth="1"/>
    <col min="2307" max="2307" width="10.375" style="92" customWidth="1"/>
    <col min="2308" max="2308" width="11.75" style="92" customWidth="1"/>
    <col min="2309" max="2309" width="9.625" style="92" customWidth="1"/>
    <col min="2310" max="2310" width="9.75" style="92" customWidth="1"/>
    <col min="2311" max="2311" width="5" style="92" customWidth="1"/>
    <col min="2312" max="2312" width="10.125" style="92" customWidth="1"/>
    <col min="2313" max="2313" width="5" style="92" customWidth="1"/>
    <col min="2314" max="2314" width="10" style="92" customWidth="1"/>
    <col min="2315" max="2315" width="5" style="92" customWidth="1"/>
    <col min="2316" max="2316" width="10.625" style="92" customWidth="1"/>
    <col min="2317" max="2317" width="5" style="92" customWidth="1"/>
    <col min="2318" max="2318" width="10.125" style="92" customWidth="1"/>
    <col min="2319" max="2319" width="5" style="92" customWidth="1"/>
    <col min="2320" max="2560" width="9" style="92"/>
    <col min="2561" max="2561" width="5.875" style="92" customWidth="1"/>
    <col min="2562" max="2562" width="16.125" style="92" customWidth="1"/>
    <col min="2563" max="2563" width="10.375" style="92" customWidth="1"/>
    <col min="2564" max="2564" width="11.75" style="92" customWidth="1"/>
    <col min="2565" max="2565" width="9.625" style="92" customWidth="1"/>
    <col min="2566" max="2566" width="9.75" style="92" customWidth="1"/>
    <col min="2567" max="2567" width="5" style="92" customWidth="1"/>
    <col min="2568" max="2568" width="10.125" style="92" customWidth="1"/>
    <col min="2569" max="2569" width="5" style="92" customWidth="1"/>
    <col min="2570" max="2570" width="10" style="92" customWidth="1"/>
    <col min="2571" max="2571" width="5" style="92" customWidth="1"/>
    <col min="2572" max="2572" width="10.625" style="92" customWidth="1"/>
    <col min="2573" max="2573" width="5" style="92" customWidth="1"/>
    <col min="2574" max="2574" width="10.125" style="92" customWidth="1"/>
    <col min="2575" max="2575" width="5" style="92" customWidth="1"/>
    <col min="2576" max="2816" width="9" style="92"/>
    <col min="2817" max="2817" width="5.875" style="92" customWidth="1"/>
    <col min="2818" max="2818" width="16.125" style="92" customWidth="1"/>
    <col min="2819" max="2819" width="10.375" style="92" customWidth="1"/>
    <col min="2820" max="2820" width="11.75" style="92" customWidth="1"/>
    <col min="2821" max="2821" width="9.625" style="92" customWidth="1"/>
    <col min="2822" max="2822" width="9.75" style="92" customWidth="1"/>
    <col min="2823" max="2823" width="5" style="92" customWidth="1"/>
    <col min="2824" max="2824" width="10.125" style="92" customWidth="1"/>
    <col min="2825" max="2825" width="5" style="92" customWidth="1"/>
    <col min="2826" max="2826" width="10" style="92" customWidth="1"/>
    <col min="2827" max="2827" width="5" style="92" customWidth="1"/>
    <col min="2828" max="2828" width="10.625" style="92" customWidth="1"/>
    <col min="2829" max="2829" width="5" style="92" customWidth="1"/>
    <col min="2830" max="2830" width="10.125" style="92" customWidth="1"/>
    <col min="2831" max="2831" width="5" style="92" customWidth="1"/>
    <col min="2832" max="3072" width="9" style="92"/>
    <col min="3073" max="3073" width="5.875" style="92" customWidth="1"/>
    <col min="3074" max="3074" width="16.125" style="92" customWidth="1"/>
    <col min="3075" max="3075" width="10.375" style="92" customWidth="1"/>
    <col min="3076" max="3076" width="11.75" style="92" customWidth="1"/>
    <col min="3077" max="3077" width="9.625" style="92" customWidth="1"/>
    <col min="3078" max="3078" width="9.75" style="92" customWidth="1"/>
    <col min="3079" max="3079" width="5" style="92" customWidth="1"/>
    <col min="3080" max="3080" width="10.125" style="92" customWidth="1"/>
    <col min="3081" max="3081" width="5" style="92" customWidth="1"/>
    <col min="3082" max="3082" width="10" style="92" customWidth="1"/>
    <col min="3083" max="3083" width="5" style="92" customWidth="1"/>
    <col min="3084" max="3084" width="10.625" style="92" customWidth="1"/>
    <col min="3085" max="3085" width="5" style="92" customWidth="1"/>
    <col min="3086" max="3086" width="10.125" style="92" customWidth="1"/>
    <col min="3087" max="3087" width="5" style="92" customWidth="1"/>
    <col min="3088" max="3328" width="9" style="92"/>
    <col min="3329" max="3329" width="5.875" style="92" customWidth="1"/>
    <col min="3330" max="3330" width="16.125" style="92" customWidth="1"/>
    <col min="3331" max="3331" width="10.375" style="92" customWidth="1"/>
    <col min="3332" max="3332" width="11.75" style="92" customWidth="1"/>
    <col min="3333" max="3333" width="9.625" style="92" customWidth="1"/>
    <col min="3334" max="3334" width="9.75" style="92" customWidth="1"/>
    <col min="3335" max="3335" width="5" style="92" customWidth="1"/>
    <col min="3336" max="3336" width="10.125" style="92" customWidth="1"/>
    <col min="3337" max="3337" width="5" style="92" customWidth="1"/>
    <col min="3338" max="3338" width="10" style="92" customWidth="1"/>
    <col min="3339" max="3339" width="5" style="92" customWidth="1"/>
    <col min="3340" max="3340" width="10.625" style="92" customWidth="1"/>
    <col min="3341" max="3341" width="5" style="92" customWidth="1"/>
    <col min="3342" max="3342" width="10.125" style="92" customWidth="1"/>
    <col min="3343" max="3343" width="5" style="92" customWidth="1"/>
    <col min="3344" max="3584" width="9" style="92"/>
    <col min="3585" max="3585" width="5.875" style="92" customWidth="1"/>
    <col min="3586" max="3586" width="16.125" style="92" customWidth="1"/>
    <col min="3587" max="3587" width="10.375" style="92" customWidth="1"/>
    <col min="3588" max="3588" width="11.75" style="92" customWidth="1"/>
    <col min="3589" max="3589" width="9.625" style="92" customWidth="1"/>
    <col min="3590" max="3590" width="9.75" style="92" customWidth="1"/>
    <col min="3591" max="3591" width="5" style="92" customWidth="1"/>
    <col min="3592" max="3592" width="10.125" style="92" customWidth="1"/>
    <col min="3593" max="3593" width="5" style="92" customWidth="1"/>
    <col min="3594" max="3594" width="10" style="92" customWidth="1"/>
    <col min="3595" max="3595" width="5" style="92" customWidth="1"/>
    <col min="3596" max="3596" width="10.625" style="92" customWidth="1"/>
    <col min="3597" max="3597" width="5" style="92" customWidth="1"/>
    <col min="3598" max="3598" width="10.125" style="92" customWidth="1"/>
    <col min="3599" max="3599" width="5" style="92" customWidth="1"/>
    <col min="3600" max="3840" width="9" style="92"/>
    <col min="3841" max="3841" width="5.875" style="92" customWidth="1"/>
    <col min="3842" max="3842" width="16.125" style="92" customWidth="1"/>
    <col min="3843" max="3843" width="10.375" style="92" customWidth="1"/>
    <col min="3844" max="3844" width="11.75" style="92" customWidth="1"/>
    <col min="3845" max="3845" width="9.625" style="92" customWidth="1"/>
    <col min="3846" max="3846" width="9.75" style="92" customWidth="1"/>
    <col min="3847" max="3847" width="5" style="92" customWidth="1"/>
    <col min="3848" max="3848" width="10.125" style="92" customWidth="1"/>
    <col min="3849" max="3849" width="5" style="92" customWidth="1"/>
    <col min="3850" max="3850" width="10" style="92" customWidth="1"/>
    <col min="3851" max="3851" width="5" style="92" customWidth="1"/>
    <col min="3852" max="3852" width="10.625" style="92" customWidth="1"/>
    <col min="3853" max="3853" width="5" style="92" customWidth="1"/>
    <col min="3854" max="3854" width="10.125" style="92" customWidth="1"/>
    <col min="3855" max="3855" width="5" style="92" customWidth="1"/>
    <col min="3856" max="4096" width="9" style="92"/>
    <col min="4097" max="4097" width="5.875" style="92" customWidth="1"/>
    <col min="4098" max="4098" width="16.125" style="92" customWidth="1"/>
    <col min="4099" max="4099" width="10.375" style="92" customWidth="1"/>
    <col min="4100" max="4100" width="11.75" style="92" customWidth="1"/>
    <col min="4101" max="4101" width="9.625" style="92" customWidth="1"/>
    <col min="4102" max="4102" width="9.75" style="92" customWidth="1"/>
    <col min="4103" max="4103" width="5" style="92" customWidth="1"/>
    <col min="4104" max="4104" width="10.125" style="92" customWidth="1"/>
    <col min="4105" max="4105" width="5" style="92" customWidth="1"/>
    <col min="4106" max="4106" width="10" style="92" customWidth="1"/>
    <col min="4107" max="4107" width="5" style="92" customWidth="1"/>
    <col min="4108" max="4108" width="10.625" style="92" customWidth="1"/>
    <col min="4109" max="4109" width="5" style="92" customWidth="1"/>
    <col min="4110" max="4110" width="10.125" style="92" customWidth="1"/>
    <col min="4111" max="4111" width="5" style="92" customWidth="1"/>
    <col min="4112" max="4352" width="9" style="92"/>
    <col min="4353" max="4353" width="5.875" style="92" customWidth="1"/>
    <col min="4354" max="4354" width="16.125" style="92" customWidth="1"/>
    <col min="4355" max="4355" width="10.375" style="92" customWidth="1"/>
    <col min="4356" max="4356" width="11.75" style="92" customWidth="1"/>
    <col min="4357" max="4357" width="9.625" style="92" customWidth="1"/>
    <col min="4358" max="4358" width="9.75" style="92" customWidth="1"/>
    <col min="4359" max="4359" width="5" style="92" customWidth="1"/>
    <col min="4360" max="4360" width="10.125" style="92" customWidth="1"/>
    <col min="4361" max="4361" width="5" style="92" customWidth="1"/>
    <col min="4362" max="4362" width="10" style="92" customWidth="1"/>
    <col min="4363" max="4363" width="5" style="92" customWidth="1"/>
    <col min="4364" max="4364" width="10.625" style="92" customWidth="1"/>
    <col min="4365" max="4365" width="5" style="92" customWidth="1"/>
    <col min="4366" max="4366" width="10.125" style="92" customWidth="1"/>
    <col min="4367" max="4367" width="5" style="92" customWidth="1"/>
    <col min="4368" max="4608" width="9" style="92"/>
    <col min="4609" max="4609" width="5.875" style="92" customWidth="1"/>
    <col min="4610" max="4610" width="16.125" style="92" customWidth="1"/>
    <col min="4611" max="4611" width="10.375" style="92" customWidth="1"/>
    <col min="4612" max="4612" width="11.75" style="92" customWidth="1"/>
    <col min="4613" max="4613" width="9.625" style="92" customWidth="1"/>
    <col min="4614" max="4614" width="9.75" style="92" customWidth="1"/>
    <col min="4615" max="4615" width="5" style="92" customWidth="1"/>
    <col min="4616" max="4616" width="10.125" style="92" customWidth="1"/>
    <col min="4617" max="4617" width="5" style="92" customWidth="1"/>
    <col min="4618" max="4618" width="10" style="92" customWidth="1"/>
    <col min="4619" max="4619" width="5" style="92" customWidth="1"/>
    <col min="4620" max="4620" width="10.625" style="92" customWidth="1"/>
    <col min="4621" max="4621" width="5" style="92" customWidth="1"/>
    <col min="4622" max="4622" width="10.125" style="92" customWidth="1"/>
    <col min="4623" max="4623" width="5" style="92" customWidth="1"/>
    <col min="4624" max="4864" width="9" style="92"/>
    <col min="4865" max="4865" width="5.875" style="92" customWidth="1"/>
    <col min="4866" max="4866" width="16.125" style="92" customWidth="1"/>
    <col min="4867" max="4867" width="10.375" style="92" customWidth="1"/>
    <col min="4868" max="4868" width="11.75" style="92" customWidth="1"/>
    <col min="4869" max="4869" width="9.625" style="92" customWidth="1"/>
    <col min="4870" max="4870" width="9.75" style="92" customWidth="1"/>
    <col min="4871" max="4871" width="5" style="92" customWidth="1"/>
    <col min="4872" max="4872" width="10.125" style="92" customWidth="1"/>
    <col min="4873" max="4873" width="5" style="92" customWidth="1"/>
    <col min="4874" max="4874" width="10" style="92" customWidth="1"/>
    <col min="4875" max="4875" width="5" style="92" customWidth="1"/>
    <col min="4876" max="4876" width="10.625" style="92" customWidth="1"/>
    <col min="4877" max="4877" width="5" style="92" customWidth="1"/>
    <col min="4878" max="4878" width="10.125" style="92" customWidth="1"/>
    <col min="4879" max="4879" width="5" style="92" customWidth="1"/>
    <col min="4880" max="5120" width="9" style="92"/>
    <col min="5121" max="5121" width="5.875" style="92" customWidth="1"/>
    <col min="5122" max="5122" width="16.125" style="92" customWidth="1"/>
    <col min="5123" max="5123" width="10.375" style="92" customWidth="1"/>
    <col min="5124" max="5124" width="11.75" style="92" customWidth="1"/>
    <col min="5125" max="5125" width="9.625" style="92" customWidth="1"/>
    <col min="5126" max="5126" width="9.75" style="92" customWidth="1"/>
    <col min="5127" max="5127" width="5" style="92" customWidth="1"/>
    <col min="5128" max="5128" width="10.125" style="92" customWidth="1"/>
    <col min="5129" max="5129" width="5" style="92" customWidth="1"/>
    <col min="5130" max="5130" width="10" style="92" customWidth="1"/>
    <col min="5131" max="5131" width="5" style="92" customWidth="1"/>
    <col min="5132" max="5132" width="10.625" style="92" customWidth="1"/>
    <col min="5133" max="5133" width="5" style="92" customWidth="1"/>
    <col min="5134" max="5134" width="10.125" style="92" customWidth="1"/>
    <col min="5135" max="5135" width="5" style="92" customWidth="1"/>
    <col min="5136" max="5376" width="9" style="92"/>
    <col min="5377" max="5377" width="5.875" style="92" customWidth="1"/>
    <col min="5378" max="5378" width="16.125" style="92" customWidth="1"/>
    <col min="5379" max="5379" width="10.375" style="92" customWidth="1"/>
    <col min="5380" max="5380" width="11.75" style="92" customWidth="1"/>
    <col min="5381" max="5381" width="9.625" style="92" customWidth="1"/>
    <col min="5382" max="5382" width="9.75" style="92" customWidth="1"/>
    <col min="5383" max="5383" width="5" style="92" customWidth="1"/>
    <col min="5384" max="5384" width="10.125" style="92" customWidth="1"/>
    <col min="5385" max="5385" width="5" style="92" customWidth="1"/>
    <col min="5386" max="5386" width="10" style="92" customWidth="1"/>
    <col min="5387" max="5387" width="5" style="92" customWidth="1"/>
    <col min="5388" max="5388" width="10.625" style="92" customWidth="1"/>
    <col min="5389" max="5389" width="5" style="92" customWidth="1"/>
    <col min="5390" max="5390" width="10.125" style="92" customWidth="1"/>
    <col min="5391" max="5391" width="5" style="92" customWidth="1"/>
    <col min="5392" max="5632" width="9" style="92"/>
    <col min="5633" max="5633" width="5.875" style="92" customWidth="1"/>
    <col min="5634" max="5634" width="16.125" style="92" customWidth="1"/>
    <col min="5635" max="5635" width="10.375" style="92" customWidth="1"/>
    <col min="5636" max="5636" width="11.75" style="92" customWidth="1"/>
    <col min="5637" max="5637" width="9.625" style="92" customWidth="1"/>
    <col min="5638" max="5638" width="9.75" style="92" customWidth="1"/>
    <col min="5639" max="5639" width="5" style="92" customWidth="1"/>
    <col min="5640" max="5640" width="10.125" style="92" customWidth="1"/>
    <col min="5641" max="5641" width="5" style="92" customWidth="1"/>
    <col min="5642" max="5642" width="10" style="92" customWidth="1"/>
    <col min="5643" max="5643" width="5" style="92" customWidth="1"/>
    <col min="5644" max="5644" width="10.625" style="92" customWidth="1"/>
    <col min="5645" max="5645" width="5" style="92" customWidth="1"/>
    <col min="5646" max="5646" width="10.125" style="92" customWidth="1"/>
    <col min="5647" max="5647" width="5" style="92" customWidth="1"/>
    <col min="5648" max="5888" width="9" style="92"/>
    <col min="5889" max="5889" width="5.875" style="92" customWidth="1"/>
    <col min="5890" max="5890" width="16.125" style="92" customWidth="1"/>
    <col min="5891" max="5891" width="10.375" style="92" customWidth="1"/>
    <col min="5892" max="5892" width="11.75" style="92" customWidth="1"/>
    <col min="5893" max="5893" width="9.625" style="92" customWidth="1"/>
    <col min="5894" max="5894" width="9.75" style="92" customWidth="1"/>
    <col min="5895" max="5895" width="5" style="92" customWidth="1"/>
    <col min="5896" max="5896" width="10.125" style="92" customWidth="1"/>
    <col min="5897" max="5897" width="5" style="92" customWidth="1"/>
    <col min="5898" max="5898" width="10" style="92" customWidth="1"/>
    <col min="5899" max="5899" width="5" style="92" customWidth="1"/>
    <col min="5900" max="5900" width="10.625" style="92" customWidth="1"/>
    <col min="5901" max="5901" width="5" style="92" customWidth="1"/>
    <col min="5902" max="5902" width="10.125" style="92" customWidth="1"/>
    <col min="5903" max="5903" width="5" style="92" customWidth="1"/>
    <col min="5904" max="6144" width="9" style="92"/>
    <col min="6145" max="6145" width="5.875" style="92" customWidth="1"/>
    <col min="6146" max="6146" width="16.125" style="92" customWidth="1"/>
    <col min="6147" max="6147" width="10.375" style="92" customWidth="1"/>
    <col min="6148" max="6148" width="11.75" style="92" customWidth="1"/>
    <col min="6149" max="6149" width="9.625" style="92" customWidth="1"/>
    <col min="6150" max="6150" width="9.75" style="92" customWidth="1"/>
    <col min="6151" max="6151" width="5" style="92" customWidth="1"/>
    <col min="6152" max="6152" width="10.125" style="92" customWidth="1"/>
    <col min="6153" max="6153" width="5" style="92" customWidth="1"/>
    <col min="6154" max="6154" width="10" style="92" customWidth="1"/>
    <col min="6155" max="6155" width="5" style="92" customWidth="1"/>
    <col min="6156" max="6156" width="10.625" style="92" customWidth="1"/>
    <col min="6157" max="6157" width="5" style="92" customWidth="1"/>
    <col min="6158" max="6158" width="10.125" style="92" customWidth="1"/>
    <col min="6159" max="6159" width="5" style="92" customWidth="1"/>
    <col min="6160" max="6400" width="9" style="92"/>
    <col min="6401" max="6401" width="5.875" style="92" customWidth="1"/>
    <col min="6402" max="6402" width="16.125" style="92" customWidth="1"/>
    <col min="6403" max="6403" width="10.375" style="92" customWidth="1"/>
    <col min="6404" max="6404" width="11.75" style="92" customWidth="1"/>
    <col min="6405" max="6405" width="9.625" style="92" customWidth="1"/>
    <col min="6406" max="6406" width="9.75" style="92" customWidth="1"/>
    <col min="6407" max="6407" width="5" style="92" customWidth="1"/>
    <col min="6408" max="6408" width="10.125" style="92" customWidth="1"/>
    <col min="6409" max="6409" width="5" style="92" customWidth="1"/>
    <col min="6410" max="6410" width="10" style="92" customWidth="1"/>
    <col min="6411" max="6411" width="5" style="92" customWidth="1"/>
    <col min="6412" max="6412" width="10.625" style="92" customWidth="1"/>
    <col min="6413" max="6413" width="5" style="92" customWidth="1"/>
    <col min="6414" max="6414" width="10.125" style="92" customWidth="1"/>
    <col min="6415" max="6415" width="5" style="92" customWidth="1"/>
    <col min="6416" max="6656" width="9" style="92"/>
    <col min="6657" max="6657" width="5.875" style="92" customWidth="1"/>
    <col min="6658" max="6658" width="16.125" style="92" customWidth="1"/>
    <col min="6659" max="6659" width="10.375" style="92" customWidth="1"/>
    <col min="6660" max="6660" width="11.75" style="92" customWidth="1"/>
    <col min="6661" max="6661" width="9.625" style="92" customWidth="1"/>
    <col min="6662" max="6662" width="9.75" style="92" customWidth="1"/>
    <col min="6663" max="6663" width="5" style="92" customWidth="1"/>
    <col min="6664" max="6664" width="10.125" style="92" customWidth="1"/>
    <col min="6665" max="6665" width="5" style="92" customWidth="1"/>
    <col min="6666" max="6666" width="10" style="92" customWidth="1"/>
    <col min="6667" max="6667" width="5" style="92" customWidth="1"/>
    <col min="6668" max="6668" width="10.625" style="92" customWidth="1"/>
    <col min="6669" max="6669" width="5" style="92" customWidth="1"/>
    <col min="6670" max="6670" width="10.125" style="92" customWidth="1"/>
    <col min="6671" max="6671" width="5" style="92" customWidth="1"/>
    <col min="6672" max="6912" width="9" style="92"/>
    <col min="6913" max="6913" width="5.875" style="92" customWidth="1"/>
    <col min="6914" max="6914" width="16.125" style="92" customWidth="1"/>
    <col min="6915" max="6915" width="10.375" style="92" customWidth="1"/>
    <col min="6916" max="6916" width="11.75" style="92" customWidth="1"/>
    <col min="6917" max="6917" width="9.625" style="92" customWidth="1"/>
    <col min="6918" max="6918" width="9.75" style="92" customWidth="1"/>
    <col min="6919" max="6919" width="5" style="92" customWidth="1"/>
    <col min="6920" max="6920" width="10.125" style="92" customWidth="1"/>
    <col min="6921" max="6921" width="5" style="92" customWidth="1"/>
    <col min="6922" max="6922" width="10" style="92" customWidth="1"/>
    <col min="6923" max="6923" width="5" style="92" customWidth="1"/>
    <col min="6924" max="6924" width="10.625" style="92" customWidth="1"/>
    <col min="6925" max="6925" width="5" style="92" customWidth="1"/>
    <col min="6926" max="6926" width="10.125" style="92" customWidth="1"/>
    <col min="6927" max="6927" width="5" style="92" customWidth="1"/>
    <col min="6928" max="7168" width="9" style="92"/>
    <col min="7169" max="7169" width="5.875" style="92" customWidth="1"/>
    <col min="7170" max="7170" width="16.125" style="92" customWidth="1"/>
    <col min="7171" max="7171" width="10.375" style="92" customWidth="1"/>
    <col min="7172" max="7172" width="11.75" style="92" customWidth="1"/>
    <col min="7173" max="7173" width="9.625" style="92" customWidth="1"/>
    <col min="7174" max="7174" width="9.75" style="92" customWidth="1"/>
    <col min="7175" max="7175" width="5" style="92" customWidth="1"/>
    <col min="7176" max="7176" width="10.125" style="92" customWidth="1"/>
    <col min="7177" max="7177" width="5" style="92" customWidth="1"/>
    <col min="7178" max="7178" width="10" style="92" customWidth="1"/>
    <col min="7179" max="7179" width="5" style="92" customWidth="1"/>
    <col min="7180" max="7180" width="10.625" style="92" customWidth="1"/>
    <col min="7181" max="7181" width="5" style="92" customWidth="1"/>
    <col min="7182" max="7182" width="10.125" style="92" customWidth="1"/>
    <col min="7183" max="7183" width="5" style="92" customWidth="1"/>
    <col min="7184" max="7424" width="9" style="92"/>
    <col min="7425" max="7425" width="5.875" style="92" customWidth="1"/>
    <col min="7426" max="7426" width="16.125" style="92" customWidth="1"/>
    <col min="7427" max="7427" width="10.375" style="92" customWidth="1"/>
    <col min="7428" max="7428" width="11.75" style="92" customWidth="1"/>
    <col min="7429" max="7429" width="9.625" style="92" customWidth="1"/>
    <col min="7430" max="7430" width="9.75" style="92" customWidth="1"/>
    <col min="7431" max="7431" width="5" style="92" customWidth="1"/>
    <col min="7432" max="7432" width="10.125" style="92" customWidth="1"/>
    <col min="7433" max="7433" width="5" style="92" customWidth="1"/>
    <col min="7434" max="7434" width="10" style="92" customWidth="1"/>
    <col min="7435" max="7435" width="5" style="92" customWidth="1"/>
    <col min="7436" max="7436" width="10.625" style="92" customWidth="1"/>
    <col min="7437" max="7437" width="5" style="92" customWidth="1"/>
    <col min="7438" max="7438" width="10.125" style="92" customWidth="1"/>
    <col min="7439" max="7439" width="5" style="92" customWidth="1"/>
    <col min="7440" max="7680" width="9" style="92"/>
    <col min="7681" max="7681" width="5.875" style="92" customWidth="1"/>
    <col min="7682" max="7682" width="16.125" style="92" customWidth="1"/>
    <col min="7683" max="7683" width="10.375" style="92" customWidth="1"/>
    <col min="7684" max="7684" width="11.75" style="92" customWidth="1"/>
    <col min="7685" max="7685" width="9.625" style="92" customWidth="1"/>
    <col min="7686" max="7686" width="9.75" style="92" customWidth="1"/>
    <col min="7687" max="7687" width="5" style="92" customWidth="1"/>
    <col min="7688" max="7688" width="10.125" style="92" customWidth="1"/>
    <col min="7689" max="7689" width="5" style="92" customWidth="1"/>
    <col min="7690" max="7690" width="10" style="92" customWidth="1"/>
    <col min="7691" max="7691" width="5" style="92" customWidth="1"/>
    <col min="7692" max="7692" width="10.625" style="92" customWidth="1"/>
    <col min="7693" max="7693" width="5" style="92" customWidth="1"/>
    <col min="7694" max="7694" width="10.125" style="92" customWidth="1"/>
    <col min="7695" max="7695" width="5" style="92" customWidth="1"/>
    <col min="7696" max="7936" width="9" style="92"/>
    <col min="7937" max="7937" width="5.875" style="92" customWidth="1"/>
    <col min="7938" max="7938" width="16.125" style="92" customWidth="1"/>
    <col min="7939" max="7939" width="10.375" style="92" customWidth="1"/>
    <col min="7940" max="7940" width="11.75" style="92" customWidth="1"/>
    <col min="7941" max="7941" width="9.625" style="92" customWidth="1"/>
    <col min="7942" max="7942" width="9.75" style="92" customWidth="1"/>
    <col min="7943" max="7943" width="5" style="92" customWidth="1"/>
    <col min="7944" max="7944" width="10.125" style="92" customWidth="1"/>
    <col min="7945" max="7945" width="5" style="92" customWidth="1"/>
    <col min="7946" max="7946" width="10" style="92" customWidth="1"/>
    <col min="7947" max="7947" width="5" style="92" customWidth="1"/>
    <col min="7948" max="7948" width="10.625" style="92" customWidth="1"/>
    <col min="7949" max="7949" width="5" style="92" customWidth="1"/>
    <col min="7950" max="7950" width="10.125" style="92" customWidth="1"/>
    <col min="7951" max="7951" width="5" style="92" customWidth="1"/>
    <col min="7952" max="8192" width="9" style="92"/>
    <col min="8193" max="8193" width="5.875" style="92" customWidth="1"/>
    <col min="8194" max="8194" width="16.125" style="92" customWidth="1"/>
    <col min="8195" max="8195" width="10.375" style="92" customWidth="1"/>
    <col min="8196" max="8196" width="11.75" style="92" customWidth="1"/>
    <col min="8197" max="8197" width="9.625" style="92" customWidth="1"/>
    <col min="8198" max="8198" width="9.75" style="92" customWidth="1"/>
    <col min="8199" max="8199" width="5" style="92" customWidth="1"/>
    <col min="8200" max="8200" width="10.125" style="92" customWidth="1"/>
    <col min="8201" max="8201" width="5" style="92" customWidth="1"/>
    <col min="8202" max="8202" width="10" style="92" customWidth="1"/>
    <col min="8203" max="8203" width="5" style="92" customWidth="1"/>
    <col min="8204" max="8204" width="10.625" style="92" customWidth="1"/>
    <col min="8205" max="8205" width="5" style="92" customWidth="1"/>
    <col min="8206" max="8206" width="10.125" style="92" customWidth="1"/>
    <col min="8207" max="8207" width="5" style="92" customWidth="1"/>
    <col min="8208" max="8448" width="9" style="92"/>
    <col min="8449" max="8449" width="5.875" style="92" customWidth="1"/>
    <col min="8450" max="8450" width="16.125" style="92" customWidth="1"/>
    <col min="8451" max="8451" width="10.375" style="92" customWidth="1"/>
    <col min="8452" max="8452" width="11.75" style="92" customWidth="1"/>
    <col min="8453" max="8453" width="9.625" style="92" customWidth="1"/>
    <col min="8454" max="8454" width="9.75" style="92" customWidth="1"/>
    <col min="8455" max="8455" width="5" style="92" customWidth="1"/>
    <col min="8456" max="8456" width="10.125" style="92" customWidth="1"/>
    <col min="8457" max="8457" width="5" style="92" customWidth="1"/>
    <col min="8458" max="8458" width="10" style="92" customWidth="1"/>
    <col min="8459" max="8459" width="5" style="92" customWidth="1"/>
    <col min="8460" max="8460" width="10.625" style="92" customWidth="1"/>
    <col min="8461" max="8461" width="5" style="92" customWidth="1"/>
    <col min="8462" max="8462" width="10.125" style="92" customWidth="1"/>
    <col min="8463" max="8463" width="5" style="92" customWidth="1"/>
    <col min="8464" max="8704" width="9" style="92"/>
    <col min="8705" max="8705" width="5.875" style="92" customWidth="1"/>
    <col min="8706" max="8706" width="16.125" style="92" customWidth="1"/>
    <col min="8707" max="8707" width="10.375" style="92" customWidth="1"/>
    <col min="8708" max="8708" width="11.75" style="92" customWidth="1"/>
    <col min="8709" max="8709" width="9.625" style="92" customWidth="1"/>
    <col min="8710" max="8710" width="9.75" style="92" customWidth="1"/>
    <col min="8711" max="8711" width="5" style="92" customWidth="1"/>
    <col min="8712" max="8712" width="10.125" style="92" customWidth="1"/>
    <col min="8713" max="8713" width="5" style="92" customWidth="1"/>
    <col min="8714" max="8714" width="10" style="92" customWidth="1"/>
    <col min="8715" max="8715" width="5" style="92" customWidth="1"/>
    <col min="8716" max="8716" width="10.625" style="92" customWidth="1"/>
    <col min="8717" max="8717" width="5" style="92" customWidth="1"/>
    <col min="8718" max="8718" width="10.125" style="92" customWidth="1"/>
    <col min="8719" max="8719" width="5" style="92" customWidth="1"/>
    <col min="8720" max="8960" width="9" style="92"/>
    <col min="8961" max="8961" width="5.875" style="92" customWidth="1"/>
    <col min="8962" max="8962" width="16.125" style="92" customWidth="1"/>
    <col min="8963" max="8963" width="10.375" style="92" customWidth="1"/>
    <col min="8964" max="8964" width="11.75" style="92" customWidth="1"/>
    <col min="8965" max="8965" width="9.625" style="92" customWidth="1"/>
    <col min="8966" max="8966" width="9.75" style="92" customWidth="1"/>
    <col min="8967" max="8967" width="5" style="92" customWidth="1"/>
    <col min="8968" max="8968" width="10.125" style="92" customWidth="1"/>
    <col min="8969" max="8969" width="5" style="92" customWidth="1"/>
    <col min="8970" max="8970" width="10" style="92" customWidth="1"/>
    <col min="8971" max="8971" width="5" style="92" customWidth="1"/>
    <col min="8972" max="8972" width="10.625" style="92" customWidth="1"/>
    <col min="8973" max="8973" width="5" style="92" customWidth="1"/>
    <col min="8974" max="8974" width="10.125" style="92" customWidth="1"/>
    <col min="8975" max="8975" width="5" style="92" customWidth="1"/>
    <col min="8976" max="9216" width="9" style="92"/>
    <col min="9217" max="9217" width="5.875" style="92" customWidth="1"/>
    <col min="9218" max="9218" width="16.125" style="92" customWidth="1"/>
    <col min="9219" max="9219" width="10.375" style="92" customWidth="1"/>
    <col min="9220" max="9220" width="11.75" style="92" customWidth="1"/>
    <col min="9221" max="9221" width="9.625" style="92" customWidth="1"/>
    <col min="9222" max="9222" width="9.75" style="92" customWidth="1"/>
    <col min="9223" max="9223" width="5" style="92" customWidth="1"/>
    <col min="9224" max="9224" width="10.125" style="92" customWidth="1"/>
    <col min="9225" max="9225" width="5" style="92" customWidth="1"/>
    <col min="9226" max="9226" width="10" style="92" customWidth="1"/>
    <col min="9227" max="9227" width="5" style="92" customWidth="1"/>
    <col min="9228" max="9228" width="10.625" style="92" customWidth="1"/>
    <col min="9229" max="9229" width="5" style="92" customWidth="1"/>
    <col min="9230" max="9230" width="10.125" style="92" customWidth="1"/>
    <col min="9231" max="9231" width="5" style="92" customWidth="1"/>
    <col min="9232" max="9472" width="9" style="92"/>
    <col min="9473" max="9473" width="5.875" style="92" customWidth="1"/>
    <col min="9474" max="9474" width="16.125" style="92" customWidth="1"/>
    <col min="9475" max="9475" width="10.375" style="92" customWidth="1"/>
    <col min="9476" max="9476" width="11.75" style="92" customWidth="1"/>
    <col min="9477" max="9477" width="9.625" style="92" customWidth="1"/>
    <col min="9478" max="9478" width="9.75" style="92" customWidth="1"/>
    <col min="9479" max="9479" width="5" style="92" customWidth="1"/>
    <col min="9480" max="9480" width="10.125" style="92" customWidth="1"/>
    <col min="9481" max="9481" width="5" style="92" customWidth="1"/>
    <col min="9482" max="9482" width="10" style="92" customWidth="1"/>
    <col min="9483" max="9483" width="5" style="92" customWidth="1"/>
    <col min="9484" max="9484" width="10.625" style="92" customWidth="1"/>
    <col min="9485" max="9485" width="5" style="92" customWidth="1"/>
    <col min="9486" max="9486" width="10.125" style="92" customWidth="1"/>
    <col min="9487" max="9487" width="5" style="92" customWidth="1"/>
    <col min="9488" max="9728" width="9" style="92"/>
    <col min="9729" max="9729" width="5.875" style="92" customWidth="1"/>
    <col min="9730" max="9730" width="16.125" style="92" customWidth="1"/>
    <col min="9731" max="9731" width="10.375" style="92" customWidth="1"/>
    <col min="9732" max="9732" width="11.75" style="92" customWidth="1"/>
    <col min="9733" max="9733" width="9.625" style="92" customWidth="1"/>
    <col min="9734" max="9734" width="9.75" style="92" customWidth="1"/>
    <col min="9735" max="9735" width="5" style="92" customWidth="1"/>
    <col min="9736" max="9736" width="10.125" style="92" customWidth="1"/>
    <col min="9737" max="9737" width="5" style="92" customWidth="1"/>
    <col min="9738" max="9738" width="10" style="92" customWidth="1"/>
    <col min="9739" max="9739" width="5" style="92" customWidth="1"/>
    <col min="9740" max="9740" width="10.625" style="92" customWidth="1"/>
    <col min="9741" max="9741" width="5" style="92" customWidth="1"/>
    <col min="9742" max="9742" width="10.125" style="92" customWidth="1"/>
    <col min="9743" max="9743" width="5" style="92" customWidth="1"/>
    <col min="9744" max="9984" width="9" style="92"/>
    <col min="9985" max="9985" width="5.875" style="92" customWidth="1"/>
    <col min="9986" max="9986" width="16.125" style="92" customWidth="1"/>
    <col min="9987" max="9987" width="10.375" style="92" customWidth="1"/>
    <col min="9988" max="9988" width="11.75" style="92" customWidth="1"/>
    <col min="9989" max="9989" width="9.625" style="92" customWidth="1"/>
    <col min="9990" max="9990" width="9.75" style="92" customWidth="1"/>
    <col min="9991" max="9991" width="5" style="92" customWidth="1"/>
    <col min="9992" max="9992" width="10.125" style="92" customWidth="1"/>
    <col min="9993" max="9993" width="5" style="92" customWidth="1"/>
    <col min="9994" max="9994" width="10" style="92" customWidth="1"/>
    <col min="9995" max="9995" width="5" style="92" customWidth="1"/>
    <col min="9996" max="9996" width="10.625" style="92" customWidth="1"/>
    <col min="9997" max="9997" width="5" style="92" customWidth="1"/>
    <col min="9998" max="9998" width="10.125" style="92" customWidth="1"/>
    <col min="9999" max="9999" width="5" style="92" customWidth="1"/>
    <col min="10000" max="10240" width="9" style="92"/>
    <col min="10241" max="10241" width="5.875" style="92" customWidth="1"/>
    <col min="10242" max="10242" width="16.125" style="92" customWidth="1"/>
    <col min="10243" max="10243" width="10.375" style="92" customWidth="1"/>
    <col min="10244" max="10244" width="11.75" style="92" customWidth="1"/>
    <col min="10245" max="10245" width="9.625" style="92" customWidth="1"/>
    <col min="10246" max="10246" width="9.75" style="92" customWidth="1"/>
    <col min="10247" max="10247" width="5" style="92" customWidth="1"/>
    <col min="10248" max="10248" width="10.125" style="92" customWidth="1"/>
    <col min="10249" max="10249" width="5" style="92" customWidth="1"/>
    <col min="10250" max="10250" width="10" style="92" customWidth="1"/>
    <col min="10251" max="10251" width="5" style="92" customWidth="1"/>
    <col min="10252" max="10252" width="10.625" style="92" customWidth="1"/>
    <col min="10253" max="10253" width="5" style="92" customWidth="1"/>
    <col min="10254" max="10254" width="10.125" style="92" customWidth="1"/>
    <col min="10255" max="10255" width="5" style="92" customWidth="1"/>
    <col min="10256" max="10496" width="9" style="92"/>
    <col min="10497" max="10497" width="5.875" style="92" customWidth="1"/>
    <col min="10498" max="10498" width="16.125" style="92" customWidth="1"/>
    <col min="10499" max="10499" width="10.375" style="92" customWidth="1"/>
    <col min="10500" max="10500" width="11.75" style="92" customWidth="1"/>
    <col min="10501" max="10501" width="9.625" style="92" customWidth="1"/>
    <col min="10502" max="10502" width="9.75" style="92" customWidth="1"/>
    <col min="10503" max="10503" width="5" style="92" customWidth="1"/>
    <col min="10504" max="10504" width="10.125" style="92" customWidth="1"/>
    <col min="10505" max="10505" width="5" style="92" customWidth="1"/>
    <col min="10506" max="10506" width="10" style="92" customWidth="1"/>
    <col min="10507" max="10507" width="5" style="92" customWidth="1"/>
    <col min="10508" max="10508" width="10.625" style="92" customWidth="1"/>
    <col min="10509" max="10509" width="5" style="92" customWidth="1"/>
    <col min="10510" max="10510" width="10.125" style="92" customWidth="1"/>
    <col min="10511" max="10511" width="5" style="92" customWidth="1"/>
    <col min="10512" max="10752" width="9" style="92"/>
    <col min="10753" max="10753" width="5.875" style="92" customWidth="1"/>
    <col min="10754" max="10754" width="16.125" style="92" customWidth="1"/>
    <col min="10755" max="10755" width="10.375" style="92" customWidth="1"/>
    <col min="10756" max="10756" width="11.75" style="92" customWidth="1"/>
    <col min="10757" max="10757" width="9.625" style="92" customWidth="1"/>
    <col min="10758" max="10758" width="9.75" style="92" customWidth="1"/>
    <col min="10759" max="10759" width="5" style="92" customWidth="1"/>
    <col min="10760" max="10760" width="10.125" style="92" customWidth="1"/>
    <col min="10761" max="10761" width="5" style="92" customWidth="1"/>
    <col min="10762" max="10762" width="10" style="92" customWidth="1"/>
    <col min="10763" max="10763" width="5" style="92" customWidth="1"/>
    <col min="10764" max="10764" width="10.625" style="92" customWidth="1"/>
    <col min="10765" max="10765" width="5" style="92" customWidth="1"/>
    <col min="10766" max="10766" width="10.125" style="92" customWidth="1"/>
    <col min="10767" max="10767" width="5" style="92" customWidth="1"/>
    <col min="10768" max="11008" width="9" style="92"/>
    <col min="11009" max="11009" width="5.875" style="92" customWidth="1"/>
    <col min="11010" max="11010" width="16.125" style="92" customWidth="1"/>
    <col min="11011" max="11011" width="10.375" style="92" customWidth="1"/>
    <col min="11012" max="11012" width="11.75" style="92" customWidth="1"/>
    <col min="11013" max="11013" width="9.625" style="92" customWidth="1"/>
    <col min="11014" max="11014" width="9.75" style="92" customWidth="1"/>
    <col min="11015" max="11015" width="5" style="92" customWidth="1"/>
    <col min="11016" max="11016" width="10.125" style="92" customWidth="1"/>
    <col min="11017" max="11017" width="5" style="92" customWidth="1"/>
    <col min="11018" max="11018" width="10" style="92" customWidth="1"/>
    <col min="11019" max="11019" width="5" style="92" customWidth="1"/>
    <col min="11020" max="11020" width="10.625" style="92" customWidth="1"/>
    <col min="11021" max="11021" width="5" style="92" customWidth="1"/>
    <col min="11022" max="11022" width="10.125" style="92" customWidth="1"/>
    <col min="11023" max="11023" width="5" style="92" customWidth="1"/>
    <col min="11024" max="11264" width="9" style="92"/>
    <col min="11265" max="11265" width="5.875" style="92" customWidth="1"/>
    <col min="11266" max="11266" width="16.125" style="92" customWidth="1"/>
    <col min="11267" max="11267" width="10.375" style="92" customWidth="1"/>
    <col min="11268" max="11268" width="11.75" style="92" customWidth="1"/>
    <col min="11269" max="11269" width="9.625" style="92" customWidth="1"/>
    <col min="11270" max="11270" width="9.75" style="92" customWidth="1"/>
    <col min="11271" max="11271" width="5" style="92" customWidth="1"/>
    <col min="11272" max="11272" width="10.125" style="92" customWidth="1"/>
    <col min="11273" max="11273" width="5" style="92" customWidth="1"/>
    <col min="11274" max="11274" width="10" style="92" customWidth="1"/>
    <col min="11275" max="11275" width="5" style="92" customWidth="1"/>
    <col min="11276" max="11276" width="10.625" style="92" customWidth="1"/>
    <col min="11277" max="11277" width="5" style="92" customWidth="1"/>
    <col min="11278" max="11278" width="10.125" style="92" customWidth="1"/>
    <col min="11279" max="11279" width="5" style="92" customWidth="1"/>
    <col min="11280" max="11520" width="9" style="92"/>
    <col min="11521" max="11521" width="5.875" style="92" customWidth="1"/>
    <col min="11522" max="11522" width="16.125" style="92" customWidth="1"/>
    <col min="11523" max="11523" width="10.375" style="92" customWidth="1"/>
    <col min="11524" max="11524" width="11.75" style="92" customWidth="1"/>
    <col min="11525" max="11525" width="9.625" style="92" customWidth="1"/>
    <col min="11526" max="11526" width="9.75" style="92" customWidth="1"/>
    <col min="11527" max="11527" width="5" style="92" customWidth="1"/>
    <col min="11528" max="11528" width="10.125" style="92" customWidth="1"/>
    <col min="11529" max="11529" width="5" style="92" customWidth="1"/>
    <col min="11530" max="11530" width="10" style="92" customWidth="1"/>
    <col min="11531" max="11531" width="5" style="92" customWidth="1"/>
    <col min="11532" max="11532" width="10.625" style="92" customWidth="1"/>
    <col min="11533" max="11533" width="5" style="92" customWidth="1"/>
    <col min="11534" max="11534" width="10.125" style="92" customWidth="1"/>
    <col min="11535" max="11535" width="5" style="92" customWidth="1"/>
    <col min="11536" max="11776" width="9" style="92"/>
    <col min="11777" max="11777" width="5.875" style="92" customWidth="1"/>
    <col min="11778" max="11778" width="16.125" style="92" customWidth="1"/>
    <col min="11779" max="11779" width="10.375" style="92" customWidth="1"/>
    <col min="11780" max="11780" width="11.75" style="92" customWidth="1"/>
    <col min="11781" max="11781" width="9.625" style="92" customWidth="1"/>
    <col min="11782" max="11782" width="9.75" style="92" customWidth="1"/>
    <col min="11783" max="11783" width="5" style="92" customWidth="1"/>
    <col min="11784" max="11784" width="10.125" style="92" customWidth="1"/>
    <col min="11785" max="11785" width="5" style="92" customWidth="1"/>
    <col min="11786" max="11786" width="10" style="92" customWidth="1"/>
    <col min="11787" max="11787" width="5" style="92" customWidth="1"/>
    <col min="11788" max="11788" width="10.625" style="92" customWidth="1"/>
    <col min="11789" max="11789" width="5" style="92" customWidth="1"/>
    <col min="11790" max="11790" width="10.125" style="92" customWidth="1"/>
    <col min="11791" max="11791" width="5" style="92" customWidth="1"/>
    <col min="11792" max="12032" width="9" style="92"/>
    <col min="12033" max="12033" width="5.875" style="92" customWidth="1"/>
    <col min="12034" max="12034" width="16.125" style="92" customWidth="1"/>
    <col min="12035" max="12035" width="10.375" style="92" customWidth="1"/>
    <col min="12036" max="12036" width="11.75" style="92" customWidth="1"/>
    <col min="12037" max="12037" width="9.625" style="92" customWidth="1"/>
    <col min="12038" max="12038" width="9.75" style="92" customWidth="1"/>
    <col min="12039" max="12039" width="5" style="92" customWidth="1"/>
    <col min="12040" max="12040" width="10.125" style="92" customWidth="1"/>
    <col min="12041" max="12041" width="5" style="92" customWidth="1"/>
    <col min="12042" max="12042" width="10" style="92" customWidth="1"/>
    <col min="12043" max="12043" width="5" style="92" customWidth="1"/>
    <col min="12044" max="12044" width="10.625" style="92" customWidth="1"/>
    <col min="12045" max="12045" width="5" style="92" customWidth="1"/>
    <col min="12046" max="12046" width="10.125" style="92" customWidth="1"/>
    <col min="12047" max="12047" width="5" style="92" customWidth="1"/>
    <col min="12048" max="12288" width="9" style="92"/>
    <col min="12289" max="12289" width="5.875" style="92" customWidth="1"/>
    <col min="12290" max="12290" width="16.125" style="92" customWidth="1"/>
    <col min="12291" max="12291" width="10.375" style="92" customWidth="1"/>
    <col min="12292" max="12292" width="11.75" style="92" customWidth="1"/>
    <col min="12293" max="12293" width="9.625" style="92" customWidth="1"/>
    <col min="12294" max="12294" width="9.75" style="92" customWidth="1"/>
    <col min="12295" max="12295" width="5" style="92" customWidth="1"/>
    <col min="12296" max="12296" width="10.125" style="92" customWidth="1"/>
    <col min="12297" max="12297" width="5" style="92" customWidth="1"/>
    <col min="12298" max="12298" width="10" style="92" customWidth="1"/>
    <col min="12299" max="12299" width="5" style="92" customWidth="1"/>
    <col min="12300" max="12300" width="10.625" style="92" customWidth="1"/>
    <col min="12301" max="12301" width="5" style="92" customWidth="1"/>
    <col min="12302" max="12302" width="10.125" style="92" customWidth="1"/>
    <col min="12303" max="12303" width="5" style="92" customWidth="1"/>
    <col min="12304" max="12544" width="9" style="92"/>
    <col min="12545" max="12545" width="5.875" style="92" customWidth="1"/>
    <col min="12546" max="12546" width="16.125" style="92" customWidth="1"/>
    <col min="12547" max="12547" width="10.375" style="92" customWidth="1"/>
    <col min="12548" max="12548" width="11.75" style="92" customWidth="1"/>
    <col min="12549" max="12549" width="9.625" style="92" customWidth="1"/>
    <col min="12550" max="12550" width="9.75" style="92" customWidth="1"/>
    <col min="12551" max="12551" width="5" style="92" customWidth="1"/>
    <col min="12552" max="12552" width="10.125" style="92" customWidth="1"/>
    <col min="12553" max="12553" width="5" style="92" customWidth="1"/>
    <col min="12554" max="12554" width="10" style="92" customWidth="1"/>
    <col min="12555" max="12555" width="5" style="92" customWidth="1"/>
    <col min="12556" max="12556" width="10.625" style="92" customWidth="1"/>
    <col min="12557" max="12557" width="5" style="92" customWidth="1"/>
    <col min="12558" max="12558" width="10.125" style="92" customWidth="1"/>
    <col min="12559" max="12559" width="5" style="92" customWidth="1"/>
    <col min="12560" max="12800" width="9" style="92"/>
    <col min="12801" max="12801" width="5.875" style="92" customWidth="1"/>
    <col min="12802" max="12802" width="16.125" style="92" customWidth="1"/>
    <col min="12803" max="12803" width="10.375" style="92" customWidth="1"/>
    <col min="12804" max="12804" width="11.75" style="92" customWidth="1"/>
    <col min="12805" max="12805" width="9.625" style="92" customWidth="1"/>
    <col min="12806" max="12806" width="9.75" style="92" customWidth="1"/>
    <col min="12807" max="12807" width="5" style="92" customWidth="1"/>
    <col min="12808" max="12808" width="10.125" style="92" customWidth="1"/>
    <col min="12809" max="12809" width="5" style="92" customWidth="1"/>
    <col min="12810" max="12810" width="10" style="92" customWidth="1"/>
    <col min="12811" max="12811" width="5" style="92" customWidth="1"/>
    <col min="12812" max="12812" width="10.625" style="92" customWidth="1"/>
    <col min="12813" max="12813" width="5" style="92" customWidth="1"/>
    <col min="12814" max="12814" width="10.125" style="92" customWidth="1"/>
    <col min="12815" max="12815" width="5" style="92" customWidth="1"/>
    <col min="12816" max="13056" width="9" style="92"/>
    <col min="13057" max="13057" width="5.875" style="92" customWidth="1"/>
    <col min="13058" max="13058" width="16.125" style="92" customWidth="1"/>
    <col min="13059" max="13059" width="10.375" style="92" customWidth="1"/>
    <col min="13060" max="13060" width="11.75" style="92" customWidth="1"/>
    <col min="13061" max="13061" width="9.625" style="92" customWidth="1"/>
    <col min="13062" max="13062" width="9.75" style="92" customWidth="1"/>
    <col min="13063" max="13063" width="5" style="92" customWidth="1"/>
    <col min="13064" max="13064" width="10.125" style="92" customWidth="1"/>
    <col min="13065" max="13065" width="5" style="92" customWidth="1"/>
    <col min="13066" max="13066" width="10" style="92" customWidth="1"/>
    <col min="13067" max="13067" width="5" style="92" customWidth="1"/>
    <col min="13068" max="13068" width="10.625" style="92" customWidth="1"/>
    <col min="13069" max="13069" width="5" style="92" customWidth="1"/>
    <col min="13070" max="13070" width="10.125" style="92" customWidth="1"/>
    <col min="13071" max="13071" width="5" style="92" customWidth="1"/>
    <col min="13072" max="13312" width="9" style="92"/>
    <col min="13313" max="13313" width="5.875" style="92" customWidth="1"/>
    <col min="13314" max="13314" width="16.125" style="92" customWidth="1"/>
    <col min="13315" max="13315" width="10.375" style="92" customWidth="1"/>
    <col min="13316" max="13316" width="11.75" style="92" customWidth="1"/>
    <col min="13317" max="13317" width="9.625" style="92" customWidth="1"/>
    <col min="13318" max="13318" width="9.75" style="92" customWidth="1"/>
    <col min="13319" max="13319" width="5" style="92" customWidth="1"/>
    <col min="13320" max="13320" width="10.125" style="92" customWidth="1"/>
    <col min="13321" max="13321" width="5" style="92" customWidth="1"/>
    <col min="13322" max="13322" width="10" style="92" customWidth="1"/>
    <col min="13323" max="13323" width="5" style="92" customWidth="1"/>
    <col min="13324" max="13324" width="10.625" style="92" customWidth="1"/>
    <col min="13325" max="13325" width="5" style="92" customWidth="1"/>
    <col min="13326" max="13326" width="10.125" style="92" customWidth="1"/>
    <col min="13327" max="13327" width="5" style="92" customWidth="1"/>
    <col min="13328" max="13568" width="9" style="92"/>
    <col min="13569" max="13569" width="5.875" style="92" customWidth="1"/>
    <col min="13570" max="13570" width="16.125" style="92" customWidth="1"/>
    <col min="13571" max="13571" width="10.375" style="92" customWidth="1"/>
    <col min="13572" max="13572" width="11.75" style="92" customWidth="1"/>
    <col min="13573" max="13573" width="9.625" style="92" customWidth="1"/>
    <col min="13574" max="13574" width="9.75" style="92" customWidth="1"/>
    <col min="13575" max="13575" width="5" style="92" customWidth="1"/>
    <col min="13576" max="13576" width="10.125" style="92" customWidth="1"/>
    <col min="13577" max="13577" width="5" style="92" customWidth="1"/>
    <col min="13578" max="13578" width="10" style="92" customWidth="1"/>
    <col min="13579" max="13579" width="5" style="92" customWidth="1"/>
    <col min="13580" max="13580" width="10.625" style="92" customWidth="1"/>
    <col min="13581" max="13581" width="5" style="92" customWidth="1"/>
    <col min="13582" max="13582" width="10.125" style="92" customWidth="1"/>
    <col min="13583" max="13583" width="5" style="92" customWidth="1"/>
    <col min="13584" max="13824" width="9" style="92"/>
    <col min="13825" max="13825" width="5.875" style="92" customWidth="1"/>
    <col min="13826" max="13826" width="16.125" style="92" customWidth="1"/>
    <col min="13827" max="13827" width="10.375" style="92" customWidth="1"/>
    <col min="13828" max="13828" width="11.75" style="92" customWidth="1"/>
    <col min="13829" max="13829" width="9.625" style="92" customWidth="1"/>
    <col min="13830" max="13830" width="9.75" style="92" customWidth="1"/>
    <col min="13831" max="13831" width="5" style="92" customWidth="1"/>
    <col min="13832" max="13832" width="10.125" style="92" customWidth="1"/>
    <col min="13833" max="13833" width="5" style="92" customWidth="1"/>
    <col min="13834" max="13834" width="10" style="92" customWidth="1"/>
    <col min="13835" max="13835" width="5" style="92" customWidth="1"/>
    <col min="13836" max="13836" width="10.625" style="92" customWidth="1"/>
    <col min="13837" max="13837" width="5" style="92" customWidth="1"/>
    <col min="13838" max="13838" width="10.125" style="92" customWidth="1"/>
    <col min="13839" max="13839" width="5" style="92" customWidth="1"/>
    <col min="13840" max="14080" width="9" style="92"/>
    <col min="14081" max="14081" width="5.875" style="92" customWidth="1"/>
    <col min="14082" max="14082" width="16.125" style="92" customWidth="1"/>
    <col min="14083" max="14083" width="10.375" style="92" customWidth="1"/>
    <col min="14084" max="14084" width="11.75" style="92" customWidth="1"/>
    <col min="14085" max="14085" width="9.625" style="92" customWidth="1"/>
    <col min="14086" max="14086" width="9.75" style="92" customWidth="1"/>
    <col min="14087" max="14087" width="5" style="92" customWidth="1"/>
    <col min="14088" max="14088" width="10.125" style="92" customWidth="1"/>
    <col min="14089" max="14089" width="5" style="92" customWidth="1"/>
    <col min="14090" max="14090" width="10" style="92" customWidth="1"/>
    <col min="14091" max="14091" width="5" style="92" customWidth="1"/>
    <col min="14092" max="14092" width="10.625" style="92" customWidth="1"/>
    <col min="14093" max="14093" width="5" style="92" customWidth="1"/>
    <col min="14094" max="14094" width="10.125" style="92" customWidth="1"/>
    <col min="14095" max="14095" width="5" style="92" customWidth="1"/>
    <col min="14096" max="14336" width="9" style="92"/>
    <col min="14337" max="14337" width="5.875" style="92" customWidth="1"/>
    <col min="14338" max="14338" width="16.125" style="92" customWidth="1"/>
    <col min="14339" max="14339" width="10.375" style="92" customWidth="1"/>
    <col min="14340" max="14340" width="11.75" style="92" customWidth="1"/>
    <col min="14341" max="14341" width="9.625" style="92" customWidth="1"/>
    <col min="14342" max="14342" width="9.75" style="92" customWidth="1"/>
    <col min="14343" max="14343" width="5" style="92" customWidth="1"/>
    <col min="14344" max="14344" width="10.125" style="92" customWidth="1"/>
    <col min="14345" max="14345" width="5" style="92" customWidth="1"/>
    <col min="14346" max="14346" width="10" style="92" customWidth="1"/>
    <col min="14347" max="14347" width="5" style="92" customWidth="1"/>
    <col min="14348" max="14348" width="10.625" style="92" customWidth="1"/>
    <col min="14349" max="14349" width="5" style="92" customWidth="1"/>
    <col min="14350" max="14350" width="10.125" style="92" customWidth="1"/>
    <col min="14351" max="14351" width="5" style="92" customWidth="1"/>
    <col min="14352" max="14592" width="9" style="92"/>
    <col min="14593" max="14593" width="5.875" style="92" customWidth="1"/>
    <col min="14594" max="14594" width="16.125" style="92" customWidth="1"/>
    <col min="14595" max="14595" width="10.375" style="92" customWidth="1"/>
    <col min="14596" max="14596" width="11.75" style="92" customWidth="1"/>
    <col min="14597" max="14597" width="9.625" style="92" customWidth="1"/>
    <col min="14598" max="14598" width="9.75" style="92" customWidth="1"/>
    <col min="14599" max="14599" width="5" style="92" customWidth="1"/>
    <col min="14600" max="14600" width="10.125" style="92" customWidth="1"/>
    <col min="14601" max="14601" width="5" style="92" customWidth="1"/>
    <col min="14602" max="14602" width="10" style="92" customWidth="1"/>
    <col min="14603" max="14603" width="5" style="92" customWidth="1"/>
    <col min="14604" max="14604" width="10.625" style="92" customWidth="1"/>
    <col min="14605" max="14605" width="5" style="92" customWidth="1"/>
    <col min="14606" max="14606" width="10.125" style="92" customWidth="1"/>
    <col min="14607" max="14607" width="5" style="92" customWidth="1"/>
    <col min="14608" max="14848" width="9" style="92"/>
    <col min="14849" max="14849" width="5.875" style="92" customWidth="1"/>
    <col min="14850" max="14850" width="16.125" style="92" customWidth="1"/>
    <col min="14851" max="14851" width="10.375" style="92" customWidth="1"/>
    <col min="14852" max="14852" width="11.75" style="92" customWidth="1"/>
    <col min="14853" max="14853" width="9.625" style="92" customWidth="1"/>
    <col min="14854" max="14854" width="9.75" style="92" customWidth="1"/>
    <col min="14855" max="14855" width="5" style="92" customWidth="1"/>
    <col min="14856" max="14856" width="10.125" style="92" customWidth="1"/>
    <col min="14857" max="14857" width="5" style="92" customWidth="1"/>
    <col min="14858" max="14858" width="10" style="92" customWidth="1"/>
    <col min="14859" max="14859" width="5" style="92" customWidth="1"/>
    <col min="14860" max="14860" width="10.625" style="92" customWidth="1"/>
    <col min="14861" max="14861" width="5" style="92" customWidth="1"/>
    <col min="14862" max="14862" width="10.125" style="92" customWidth="1"/>
    <col min="14863" max="14863" width="5" style="92" customWidth="1"/>
    <col min="14864" max="15104" width="9" style="92"/>
    <col min="15105" max="15105" width="5.875" style="92" customWidth="1"/>
    <col min="15106" max="15106" width="16.125" style="92" customWidth="1"/>
    <col min="15107" max="15107" width="10.375" style="92" customWidth="1"/>
    <col min="15108" max="15108" width="11.75" style="92" customWidth="1"/>
    <col min="15109" max="15109" width="9.625" style="92" customWidth="1"/>
    <col min="15110" max="15110" width="9.75" style="92" customWidth="1"/>
    <col min="15111" max="15111" width="5" style="92" customWidth="1"/>
    <col min="15112" max="15112" width="10.125" style="92" customWidth="1"/>
    <col min="15113" max="15113" width="5" style="92" customWidth="1"/>
    <col min="15114" max="15114" width="10" style="92" customWidth="1"/>
    <col min="15115" max="15115" width="5" style="92" customWidth="1"/>
    <col min="15116" max="15116" width="10.625" style="92" customWidth="1"/>
    <col min="15117" max="15117" width="5" style="92" customWidth="1"/>
    <col min="15118" max="15118" width="10.125" style="92" customWidth="1"/>
    <col min="15119" max="15119" width="5" style="92" customWidth="1"/>
    <col min="15120" max="15360" width="9" style="92"/>
    <col min="15361" max="15361" width="5.875" style="92" customWidth="1"/>
    <col min="15362" max="15362" width="16.125" style="92" customWidth="1"/>
    <col min="15363" max="15363" width="10.375" style="92" customWidth="1"/>
    <col min="15364" max="15364" width="11.75" style="92" customWidth="1"/>
    <col min="15365" max="15365" width="9.625" style="92" customWidth="1"/>
    <col min="15366" max="15366" width="9.75" style="92" customWidth="1"/>
    <col min="15367" max="15367" width="5" style="92" customWidth="1"/>
    <col min="15368" max="15368" width="10.125" style="92" customWidth="1"/>
    <col min="15369" max="15369" width="5" style="92" customWidth="1"/>
    <col min="15370" max="15370" width="10" style="92" customWidth="1"/>
    <col min="15371" max="15371" width="5" style="92" customWidth="1"/>
    <col min="15372" max="15372" width="10.625" style="92" customWidth="1"/>
    <col min="15373" max="15373" width="5" style="92" customWidth="1"/>
    <col min="15374" max="15374" width="10.125" style="92" customWidth="1"/>
    <col min="15375" max="15375" width="5" style="92" customWidth="1"/>
    <col min="15376" max="15616" width="9" style="92"/>
    <col min="15617" max="15617" width="5.875" style="92" customWidth="1"/>
    <col min="15618" max="15618" width="16.125" style="92" customWidth="1"/>
    <col min="15619" max="15619" width="10.375" style="92" customWidth="1"/>
    <col min="15620" max="15620" width="11.75" style="92" customWidth="1"/>
    <col min="15621" max="15621" width="9.625" style="92" customWidth="1"/>
    <col min="15622" max="15622" width="9.75" style="92" customWidth="1"/>
    <col min="15623" max="15623" width="5" style="92" customWidth="1"/>
    <col min="15624" max="15624" width="10.125" style="92" customWidth="1"/>
    <col min="15625" max="15625" width="5" style="92" customWidth="1"/>
    <col min="15626" max="15626" width="10" style="92" customWidth="1"/>
    <col min="15627" max="15627" width="5" style="92" customWidth="1"/>
    <col min="15628" max="15628" width="10.625" style="92" customWidth="1"/>
    <col min="15629" max="15629" width="5" style="92" customWidth="1"/>
    <col min="15630" max="15630" width="10.125" style="92" customWidth="1"/>
    <col min="15631" max="15631" width="5" style="92" customWidth="1"/>
    <col min="15632" max="15872" width="9" style="92"/>
    <col min="15873" max="15873" width="5.875" style="92" customWidth="1"/>
    <col min="15874" max="15874" width="16.125" style="92" customWidth="1"/>
    <col min="15875" max="15875" width="10.375" style="92" customWidth="1"/>
    <col min="15876" max="15876" width="11.75" style="92" customWidth="1"/>
    <col min="15877" max="15877" width="9.625" style="92" customWidth="1"/>
    <col min="15878" max="15878" width="9.75" style="92" customWidth="1"/>
    <col min="15879" max="15879" width="5" style="92" customWidth="1"/>
    <col min="15880" max="15880" width="10.125" style="92" customWidth="1"/>
    <col min="15881" max="15881" width="5" style="92" customWidth="1"/>
    <col min="15882" max="15882" width="10" style="92" customWidth="1"/>
    <col min="15883" max="15883" width="5" style="92" customWidth="1"/>
    <col min="15884" max="15884" width="10.625" style="92" customWidth="1"/>
    <col min="15885" max="15885" width="5" style="92" customWidth="1"/>
    <col min="15886" max="15886" width="10.125" style="92" customWidth="1"/>
    <col min="15887" max="15887" width="5" style="92" customWidth="1"/>
    <col min="15888" max="16128" width="9" style="92"/>
    <col min="16129" max="16129" width="5.875" style="92" customWidth="1"/>
    <col min="16130" max="16130" width="16.125" style="92" customWidth="1"/>
    <col min="16131" max="16131" width="10.375" style="92" customWidth="1"/>
    <col min="16132" max="16132" width="11.75" style="92" customWidth="1"/>
    <col min="16133" max="16133" width="9.625" style="92" customWidth="1"/>
    <col min="16134" max="16134" width="9.75" style="92" customWidth="1"/>
    <col min="16135" max="16135" width="5" style="92" customWidth="1"/>
    <col min="16136" max="16136" width="10.125" style="92" customWidth="1"/>
    <col min="16137" max="16137" width="5" style="92" customWidth="1"/>
    <col min="16138" max="16138" width="10" style="92" customWidth="1"/>
    <col min="16139" max="16139" width="5" style="92" customWidth="1"/>
    <col min="16140" max="16140" width="10.625" style="92" customWidth="1"/>
    <col min="16141" max="16141" width="5" style="92" customWidth="1"/>
    <col min="16142" max="16142" width="10.125" style="92" customWidth="1"/>
    <col min="16143" max="16143" width="5" style="92" customWidth="1"/>
    <col min="16144" max="16384" width="9" style="92"/>
  </cols>
  <sheetData>
    <row r="1" spans="1:15" ht="20.100000000000001" customHeight="1">
      <c r="A1" s="1054" t="s">
        <v>1008</v>
      </c>
      <c r="B1" s="1054"/>
      <c r="C1" s="1054"/>
      <c r="D1" s="1054"/>
      <c r="E1" s="1054"/>
      <c r="F1" s="1054"/>
      <c r="G1" s="1054"/>
      <c r="H1" s="1054"/>
      <c r="I1" s="1054"/>
      <c r="J1" s="1054"/>
      <c r="K1" s="1054"/>
      <c r="L1" s="1054"/>
      <c r="M1" s="1054"/>
      <c r="N1" s="1054"/>
      <c r="O1" s="1054"/>
    </row>
    <row r="2" spans="1:15" ht="21.95" customHeight="1">
      <c r="A2" s="1035" t="s">
        <v>4</v>
      </c>
      <c r="B2" s="1035" t="s">
        <v>2</v>
      </c>
      <c r="C2" s="1035" t="s">
        <v>933</v>
      </c>
      <c r="D2" s="1035" t="s">
        <v>934</v>
      </c>
      <c r="E2" s="1035" t="s">
        <v>791</v>
      </c>
      <c r="F2" s="1035" t="s">
        <v>935</v>
      </c>
      <c r="G2" s="1035"/>
      <c r="H2" s="1035"/>
      <c r="I2" s="1035"/>
      <c r="J2" s="1035"/>
      <c r="K2" s="1035"/>
      <c r="L2" s="1035"/>
      <c r="M2" s="1035"/>
      <c r="N2" s="1035"/>
      <c r="O2" s="1035"/>
    </row>
    <row r="3" spans="1:15" ht="65.099999999999994" customHeight="1">
      <c r="A3" s="1035"/>
      <c r="B3" s="1035"/>
      <c r="C3" s="1035"/>
      <c r="D3" s="1035"/>
      <c r="E3" s="1035"/>
      <c r="F3" s="698" t="s">
        <v>10</v>
      </c>
      <c r="G3" s="698" t="s">
        <v>730</v>
      </c>
      <c r="H3" s="698" t="s">
        <v>11</v>
      </c>
      <c r="I3" s="698" t="s">
        <v>730</v>
      </c>
      <c r="J3" s="698" t="s">
        <v>12</v>
      </c>
      <c r="K3" s="698" t="s">
        <v>730</v>
      </c>
      <c r="L3" s="698" t="s">
        <v>13</v>
      </c>
      <c r="M3" s="698" t="s">
        <v>730</v>
      </c>
      <c r="N3" s="698" t="s">
        <v>936</v>
      </c>
      <c r="O3" s="698" t="s">
        <v>730</v>
      </c>
    </row>
    <row r="4" spans="1:15" ht="21.95" customHeight="1">
      <c r="A4" s="97" t="s">
        <v>937</v>
      </c>
      <c r="B4" s="97" t="s">
        <v>623</v>
      </c>
      <c r="C4" s="706">
        <v>19457915.82</v>
      </c>
      <c r="D4" s="98">
        <v>0</v>
      </c>
      <c r="E4" s="98">
        <v>104084.82</v>
      </c>
      <c r="F4" s="98">
        <v>0</v>
      </c>
      <c r="G4" s="98">
        <v>0</v>
      </c>
      <c r="H4" s="98">
        <v>0</v>
      </c>
      <c r="I4" s="98">
        <v>0</v>
      </c>
      <c r="J4" s="98">
        <v>0</v>
      </c>
      <c r="K4" s="98">
        <v>0</v>
      </c>
      <c r="L4" s="98">
        <v>19353831</v>
      </c>
      <c r="M4" s="98">
        <v>99.465077241761861</v>
      </c>
      <c r="N4" s="98">
        <v>19353831</v>
      </c>
      <c r="O4" s="98">
        <v>99.465077241761861</v>
      </c>
    </row>
    <row r="5" spans="1:15" ht="21.95" customHeight="1">
      <c r="A5" s="97" t="s">
        <v>938</v>
      </c>
      <c r="B5" s="97" t="s">
        <v>624</v>
      </c>
      <c r="C5" s="706">
        <v>7893353.79</v>
      </c>
      <c r="D5" s="98">
        <v>225000</v>
      </c>
      <c r="E5" s="98">
        <v>397270</v>
      </c>
      <c r="F5" s="98">
        <v>0</v>
      </c>
      <c r="G5" s="98">
        <v>0</v>
      </c>
      <c r="H5" s="98">
        <v>20000</v>
      </c>
      <c r="I5" s="98">
        <v>0.25337772171491629</v>
      </c>
      <c r="J5" s="98">
        <v>3628400</v>
      </c>
      <c r="K5" s="98">
        <v>45.967786273520119</v>
      </c>
      <c r="L5" s="98">
        <v>3847683.79</v>
      </c>
      <c r="M5" s="98">
        <v>48.745867629480728</v>
      </c>
      <c r="N5" s="98">
        <v>7496083.79</v>
      </c>
      <c r="O5" s="98">
        <v>94.967031624715759</v>
      </c>
    </row>
    <row r="6" spans="1:15" ht="21.95" customHeight="1">
      <c r="A6" s="97" t="s">
        <v>731</v>
      </c>
      <c r="B6" s="97" t="s">
        <v>625</v>
      </c>
      <c r="C6" s="706">
        <v>3866458.73</v>
      </c>
      <c r="D6" s="98">
        <v>216058.73</v>
      </c>
      <c r="E6" s="98">
        <v>216058.73</v>
      </c>
      <c r="F6" s="98">
        <v>0</v>
      </c>
      <c r="G6" s="98">
        <v>0</v>
      </c>
      <c r="H6" s="98">
        <v>0</v>
      </c>
      <c r="I6" s="98">
        <v>0</v>
      </c>
      <c r="J6" s="98">
        <v>1650000</v>
      </c>
      <c r="K6" s="98">
        <v>42.67470869914083</v>
      </c>
      <c r="L6" s="98">
        <v>2000400</v>
      </c>
      <c r="M6" s="98">
        <v>51.737265019249278</v>
      </c>
      <c r="N6" s="98">
        <v>3650400</v>
      </c>
      <c r="O6" s="98">
        <v>94.411973718390115</v>
      </c>
    </row>
    <row r="7" spans="1:15" ht="21.95" customHeight="1">
      <c r="A7" s="97" t="s">
        <v>939</v>
      </c>
      <c r="B7" s="97" t="s">
        <v>626</v>
      </c>
      <c r="C7" s="706">
        <v>5554594.29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  <c r="I7" s="98">
        <v>0</v>
      </c>
      <c r="J7" s="98">
        <v>0</v>
      </c>
      <c r="K7" s="98">
        <v>0</v>
      </c>
      <c r="L7" s="98">
        <v>5554594.29</v>
      </c>
      <c r="M7" s="98">
        <v>100</v>
      </c>
      <c r="N7" s="98">
        <v>5554594.29</v>
      </c>
      <c r="O7" s="98">
        <v>100</v>
      </c>
    </row>
    <row r="8" spans="1:15" ht="21.95" customHeight="1">
      <c r="A8" s="97" t="s">
        <v>226</v>
      </c>
      <c r="B8" s="97" t="s">
        <v>225</v>
      </c>
      <c r="C8" s="706">
        <v>7152932.6699999999</v>
      </c>
      <c r="D8" s="98">
        <v>0</v>
      </c>
      <c r="E8" s="98">
        <v>300.67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0</v>
      </c>
      <c r="L8" s="98">
        <v>7152632</v>
      </c>
      <c r="M8" s="98">
        <v>99.995796549277458</v>
      </c>
      <c r="N8" s="98">
        <v>7152632</v>
      </c>
      <c r="O8" s="98">
        <v>99.995796549277458</v>
      </c>
    </row>
    <row r="9" spans="1:15" ht="21.95" customHeight="1">
      <c r="A9" s="97" t="s">
        <v>940</v>
      </c>
      <c r="B9" s="97" t="s">
        <v>113</v>
      </c>
      <c r="C9" s="706">
        <v>2785168.7</v>
      </c>
      <c r="D9" s="98">
        <v>0</v>
      </c>
      <c r="E9" s="98">
        <v>0</v>
      </c>
      <c r="F9" s="98">
        <v>0</v>
      </c>
      <c r="G9" s="98">
        <v>0</v>
      </c>
      <c r="H9" s="98">
        <v>64000</v>
      </c>
      <c r="I9" s="98">
        <v>2.2978859413435169</v>
      </c>
      <c r="J9" s="98">
        <v>617500</v>
      </c>
      <c r="K9" s="98">
        <v>22.171008887181589</v>
      </c>
      <c r="L9" s="98">
        <v>2103668.7000000002</v>
      </c>
      <c r="M9" s="98">
        <v>75.531105171474891</v>
      </c>
      <c r="N9" s="98">
        <v>2785168.7</v>
      </c>
      <c r="O9" s="98">
        <v>100</v>
      </c>
    </row>
    <row r="10" spans="1:15" ht="21.95" customHeight="1">
      <c r="A10" s="97" t="s">
        <v>941</v>
      </c>
      <c r="B10" s="97" t="s">
        <v>524</v>
      </c>
      <c r="C10" s="706">
        <v>2048887.58</v>
      </c>
      <c r="D10" s="98">
        <v>0</v>
      </c>
      <c r="E10" s="98">
        <v>47.58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  <c r="K10" s="98">
        <v>0</v>
      </c>
      <c r="L10" s="98">
        <v>2048840</v>
      </c>
      <c r="M10" s="98">
        <v>99.997677764243164</v>
      </c>
      <c r="N10" s="98">
        <v>2048840</v>
      </c>
      <c r="O10" s="98">
        <v>99.997677764243164</v>
      </c>
    </row>
    <row r="11" spans="1:15" ht="21.95" customHeight="1">
      <c r="A11" s="97" t="s">
        <v>82</v>
      </c>
      <c r="B11" s="97" t="s">
        <v>70</v>
      </c>
      <c r="C11" s="706">
        <v>1390908.44</v>
      </c>
      <c r="D11" s="98">
        <v>0</v>
      </c>
      <c r="E11" s="98">
        <v>86830</v>
      </c>
      <c r="F11" s="98">
        <v>40000</v>
      </c>
      <c r="G11" s="98">
        <v>2.8758183392718504</v>
      </c>
      <c r="H11" s="98">
        <v>0</v>
      </c>
      <c r="I11" s="98">
        <v>0</v>
      </c>
      <c r="J11" s="98">
        <v>0</v>
      </c>
      <c r="K11" s="98">
        <v>0</v>
      </c>
      <c r="L11" s="98">
        <v>1264078.44</v>
      </c>
      <c r="M11" s="98">
        <v>90.881499000753777</v>
      </c>
      <c r="N11" s="98">
        <v>1304078.44</v>
      </c>
      <c r="O11" s="98">
        <v>93.757317340025637</v>
      </c>
    </row>
    <row r="12" spans="1:15" ht="21.95" customHeight="1">
      <c r="A12" s="97" t="s">
        <v>19</v>
      </c>
      <c r="B12" s="97" t="s">
        <v>18</v>
      </c>
      <c r="C12" s="706">
        <v>1579714.39</v>
      </c>
      <c r="D12" s="98">
        <v>0</v>
      </c>
      <c r="E12" s="98">
        <v>14.39</v>
      </c>
      <c r="F12" s="98">
        <v>254500</v>
      </c>
      <c r="G12" s="98">
        <v>16.110507165792168</v>
      </c>
      <c r="H12" s="98">
        <v>70000</v>
      </c>
      <c r="I12" s="98">
        <v>4.4311807528701443</v>
      </c>
      <c r="J12" s="98">
        <v>0</v>
      </c>
      <c r="K12" s="98">
        <v>0</v>
      </c>
      <c r="L12" s="98">
        <v>1255200</v>
      </c>
      <c r="M12" s="98">
        <v>79.457401157180072</v>
      </c>
      <c r="N12" s="98">
        <v>1579700</v>
      </c>
      <c r="O12" s="98">
        <v>99.999089075842377</v>
      </c>
    </row>
    <row r="13" spans="1:15" ht="21.95" customHeight="1">
      <c r="A13" s="97" t="s">
        <v>942</v>
      </c>
      <c r="B13" s="97" t="s">
        <v>552</v>
      </c>
      <c r="C13" s="706">
        <v>1995493.01</v>
      </c>
      <c r="D13" s="98">
        <v>1.01</v>
      </c>
      <c r="E13" s="98">
        <v>69396.009999999995</v>
      </c>
      <c r="F13" s="98">
        <v>0</v>
      </c>
      <c r="G13" s="98">
        <v>0</v>
      </c>
      <c r="H13" s="98">
        <v>0</v>
      </c>
      <c r="I13" s="98">
        <v>0</v>
      </c>
      <c r="J13" s="98">
        <v>0</v>
      </c>
      <c r="K13" s="98">
        <v>0</v>
      </c>
      <c r="L13" s="98">
        <v>1926097</v>
      </c>
      <c r="M13" s="98">
        <v>96.522362661646213</v>
      </c>
      <c r="N13" s="98">
        <v>1926097</v>
      </c>
      <c r="O13" s="98">
        <v>96.522362661646213</v>
      </c>
    </row>
    <row r="14" spans="1:15" ht="21.95" customHeight="1">
      <c r="A14" s="97" t="s">
        <v>173</v>
      </c>
      <c r="B14" s="97" t="s">
        <v>169</v>
      </c>
      <c r="C14" s="706">
        <v>2227343.02</v>
      </c>
      <c r="D14" s="98">
        <v>0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0</v>
      </c>
      <c r="L14" s="98">
        <v>2227343.02</v>
      </c>
      <c r="M14" s="98">
        <v>100</v>
      </c>
      <c r="N14" s="98">
        <v>2227343.02</v>
      </c>
      <c r="O14" s="98">
        <v>100</v>
      </c>
    </row>
    <row r="15" spans="1:15" ht="21.95" customHeight="1">
      <c r="A15" s="698" t="s">
        <v>297</v>
      </c>
      <c r="B15" s="698" t="s">
        <v>943</v>
      </c>
      <c r="C15" s="707">
        <v>55952770.440000005</v>
      </c>
      <c r="D15" s="708">
        <v>441059.74</v>
      </c>
      <c r="E15" s="708">
        <v>874002.20000000007</v>
      </c>
      <c r="F15" s="708">
        <v>294500</v>
      </c>
      <c r="G15" s="708">
        <v>0.52633676167260035</v>
      </c>
      <c r="H15" s="708">
        <v>154000</v>
      </c>
      <c r="I15" s="708">
        <v>0.27523212664713226</v>
      </c>
      <c r="J15" s="708">
        <v>5895900</v>
      </c>
      <c r="K15" s="708">
        <v>10.537279840901475</v>
      </c>
      <c r="L15" s="708">
        <v>48734368.240000002</v>
      </c>
      <c r="M15" s="708">
        <v>87.09911565908871</v>
      </c>
      <c r="N15" s="708">
        <v>55078768.240000002</v>
      </c>
      <c r="O15" s="708">
        <v>98.437964388309908</v>
      </c>
    </row>
    <row r="17" spans="1:15" ht="20.100000000000001" customHeight="1">
      <c r="A17" s="1054" t="s">
        <v>1009</v>
      </c>
      <c r="B17" s="1054"/>
      <c r="C17" s="1054"/>
      <c r="D17" s="1054"/>
      <c r="E17" s="1054"/>
      <c r="F17" s="1054"/>
      <c r="G17" s="1054"/>
      <c r="H17" s="1054"/>
      <c r="I17" s="1054"/>
      <c r="J17" s="1054"/>
      <c r="K17" s="1054"/>
      <c r="L17" s="1054"/>
      <c r="M17" s="1054"/>
      <c r="N17" s="1054"/>
      <c r="O17" s="1054"/>
    </row>
    <row r="18" spans="1:15" ht="21.95" customHeight="1">
      <c r="A18" s="1035" t="s">
        <v>4</v>
      </c>
      <c r="B18" s="1035" t="s">
        <v>2</v>
      </c>
      <c r="C18" s="1035" t="s">
        <v>933</v>
      </c>
      <c r="D18" s="1035" t="s">
        <v>934</v>
      </c>
      <c r="E18" s="1035" t="s">
        <v>791</v>
      </c>
      <c r="F18" s="1035" t="s">
        <v>935</v>
      </c>
      <c r="G18" s="1035"/>
      <c r="H18" s="1035"/>
      <c r="I18" s="1035"/>
      <c r="J18" s="1035"/>
      <c r="K18" s="1035"/>
      <c r="L18" s="1035"/>
      <c r="M18" s="1035"/>
      <c r="N18" s="1035"/>
      <c r="O18" s="1035"/>
    </row>
    <row r="19" spans="1:15" ht="65.099999999999994" customHeight="1">
      <c r="A19" s="1035"/>
      <c r="B19" s="1035"/>
      <c r="C19" s="1035"/>
      <c r="D19" s="1035"/>
      <c r="E19" s="1035"/>
      <c r="F19" s="698" t="s">
        <v>10</v>
      </c>
      <c r="G19" s="698" t="s">
        <v>730</v>
      </c>
      <c r="H19" s="698" t="s">
        <v>11</v>
      </c>
      <c r="I19" s="698" t="s">
        <v>730</v>
      </c>
      <c r="J19" s="698" t="s">
        <v>12</v>
      </c>
      <c r="K19" s="698" t="s">
        <v>730</v>
      </c>
      <c r="L19" s="698" t="s">
        <v>13</v>
      </c>
      <c r="M19" s="698" t="s">
        <v>730</v>
      </c>
      <c r="N19" s="698" t="s">
        <v>936</v>
      </c>
      <c r="O19" s="698" t="s">
        <v>730</v>
      </c>
    </row>
    <row r="20" spans="1:15" ht="21.95" customHeight="1">
      <c r="A20" s="97" t="s">
        <v>938</v>
      </c>
      <c r="B20" s="97" t="s">
        <v>624</v>
      </c>
      <c r="C20" s="706">
        <v>1216974.5</v>
      </c>
      <c r="D20" s="98">
        <v>0</v>
      </c>
      <c r="E20" s="98">
        <v>0</v>
      </c>
      <c r="F20" s="98">
        <v>0</v>
      </c>
      <c r="G20" s="98">
        <v>0</v>
      </c>
      <c r="H20" s="98">
        <v>1216974.5</v>
      </c>
      <c r="I20" s="98">
        <v>100</v>
      </c>
      <c r="J20" s="98">
        <v>0</v>
      </c>
      <c r="K20" s="98">
        <v>0</v>
      </c>
      <c r="L20" s="98">
        <v>0</v>
      </c>
      <c r="M20" s="98">
        <v>0</v>
      </c>
      <c r="N20" s="98">
        <v>1216974.5</v>
      </c>
      <c r="O20" s="98">
        <v>100</v>
      </c>
    </row>
    <row r="21" spans="1:15" ht="21.95" customHeight="1">
      <c r="A21" s="97" t="s">
        <v>939</v>
      </c>
      <c r="B21" s="97" t="s">
        <v>626</v>
      </c>
      <c r="C21" s="706">
        <v>5000000</v>
      </c>
      <c r="D21" s="98">
        <v>0</v>
      </c>
      <c r="E21" s="98">
        <v>8000</v>
      </c>
      <c r="F21" s="98">
        <v>0</v>
      </c>
      <c r="G21" s="98">
        <v>0</v>
      </c>
      <c r="H21" s="98">
        <v>0</v>
      </c>
      <c r="I21" s="98">
        <v>0</v>
      </c>
      <c r="J21" s="98">
        <v>3680000</v>
      </c>
      <c r="K21" s="98">
        <v>73.599999999999994</v>
      </c>
      <c r="L21" s="98">
        <v>1312000</v>
      </c>
      <c r="M21" s="98">
        <v>26.24</v>
      </c>
      <c r="N21" s="98">
        <v>4992000</v>
      </c>
      <c r="O21" s="98">
        <v>99.84</v>
      </c>
    </row>
    <row r="22" spans="1:15" ht="21.95" customHeight="1">
      <c r="A22" s="698" t="s">
        <v>297</v>
      </c>
      <c r="B22" s="698" t="s">
        <v>943</v>
      </c>
      <c r="C22" s="707">
        <v>6216974.5</v>
      </c>
      <c r="D22" s="708">
        <v>0</v>
      </c>
      <c r="E22" s="708">
        <v>8000</v>
      </c>
      <c r="F22" s="708">
        <v>0</v>
      </c>
      <c r="G22" s="708">
        <v>0</v>
      </c>
      <c r="H22" s="708">
        <v>1216974.5</v>
      </c>
      <c r="I22" s="708">
        <v>19.575028014028366</v>
      </c>
      <c r="J22" s="708">
        <v>3680000</v>
      </c>
      <c r="K22" s="708">
        <v>59.192779381675123</v>
      </c>
      <c r="L22" s="708">
        <v>1312000</v>
      </c>
      <c r="M22" s="708">
        <v>21.103512649118958</v>
      </c>
      <c r="N22" s="708">
        <v>6208974.5</v>
      </c>
      <c r="O22" s="708">
        <v>99.87132004482244</v>
      </c>
    </row>
  </sheetData>
  <mergeCells count="14">
    <mergeCell ref="A17:O17"/>
    <mergeCell ref="A18:A19"/>
    <mergeCell ref="B18:B19"/>
    <mergeCell ref="C18:C19"/>
    <mergeCell ref="D18:D19"/>
    <mergeCell ref="E18:E19"/>
    <mergeCell ref="F18:O18"/>
    <mergeCell ref="A1:O1"/>
    <mergeCell ref="A2:A3"/>
    <mergeCell ref="B2:B3"/>
    <mergeCell ref="C2:C3"/>
    <mergeCell ref="D2:D3"/>
    <mergeCell ref="E2:E3"/>
    <mergeCell ref="F2:O2"/>
  </mergeCells>
  <pageMargins left="0.23622047244094491" right="0.23622047244094491" top="0.43307086614173229" bottom="0.31496062992125984" header="0.31496062992125984" footer="0.11811023622047245"/>
  <pageSetup scale="9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D23"/>
  <sheetViews>
    <sheetView zoomScale="110" zoomScaleNormal="110" workbookViewId="0">
      <selection activeCell="D4" sqref="D4"/>
    </sheetView>
  </sheetViews>
  <sheetFormatPr defaultRowHeight="20.100000000000001" customHeight="1"/>
  <cols>
    <col min="1" max="1" width="28.625" style="344" customWidth="1"/>
    <col min="2" max="2" width="25.875" style="344" customWidth="1"/>
    <col min="3" max="3" width="22.875" style="344" customWidth="1"/>
    <col min="4" max="4" width="37.375" style="344" customWidth="1"/>
    <col min="5" max="256" width="9" style="344"/>
    <col min="257" max="257" width="28.625" style="344" customWidth="1"/>
    <col min="258" max="258" width="25.875" style="344" customWidth="1"/>
    <col min="259" max="259" width="22.875" style="344" customWidth="1"/>
    <col min="260" max="260" width="37.375" style="344" customWidth="1"/>
    <col min="261" max="512" width="9" style="344"/>
    <col min="513" max="513" width="28.625" style="344" customWidth="1"/>
    <col min="514" max="514" width="25.875" style="344" customWidth="1"/>
    <col min="515" max="515" width="22.875" style="344" customWidth="1"/>
    <col min="516" max="516" width="37.375" style="344" customWidth="1"/>
    <col min="517" max="768" width="9" style="344"/>
    <col min="769" max="769" width="28.625" style="344" customWidth="1"/>
    <col min="770" max="770" width="25.875" style="344" customWidth="1"/>
    <col min="771" max="771" width="22.875" style="344" customWidth="1"/>
    <col min="772" max="772" width="37.375" style="344" customWidth="1"/>
    <col min="773" max="1024" width="9" style="344"/>
    <col min="1025" max="1025" width="28.625" style="344" customWidth="1"/>
    <col min="1026" max="1026" width="25.875" style="344" customWidth="1"/>
    <col min="1027" max="1027" width="22.875" style="344" customWidth="1"/>
    <col min="1028" max="1028" width="37.375" style="344" customWidth="1"/>
    <col min="1029" max="1280" width="9" style="344"/>
    <col min="1281" max="1281" width="28.625" style="344" customWidth="1"/>
    <col min="1282" max="1282" width="25.875" style="344" customWidth="1"/>
    <col min="1283" max="1283" width="22.875" style="344" customWidth="1"/>
    <col min="1284" max="1284" width="37.375" style="344" customWidth="1"/>
    <col min="1285" max="1536" width="9" style="344"/>
    <col min="1537" max="1537" width="28.625" style="344" customWidth="1"/>
    <col min="1538" max="1538" width="25.875" style="344" customWidth="1"/>
    <col min="1539" max="1539" width="22.875" style="344" customWidth="1"/>
    <col min="1540" max="1540" width="37.375" style="344" customWidth="1"/>
    <col min="1541" max="1792" width="9" style="344"/>
    <col min="1793" max="1793" width="28.625" style="344" customWidth="1"/>
    <col min="1794" max="1794" width="25.875" style="344" customWidth="1"/>
    <col min="1795" max="1795" width="22.875" style="344" customWidth="1"/>
    <col min="1796" max="1796" width="37.375" style="344" customWidth="1"/>
    <col min="1797" max="2048" width="9" style="344"/>
    <col min="2049" max="2049" width="28.625" style="344" customWidth="1"/>
    <col min="2050" max="2050" width="25.875" style="344" customWidth="1"/>
    <col min="2051" max="2051" width="22.875" style="344" customWidth="1"/>
    <col min="2052" max="2052" width="37.375" style="344" customWidth="1"/>
    <col min="2053" max="2304" width="9" style="344"/>
    <col min="2305" max="2305" width="28.625" style="344" customWidth="1"/>
    <col min="2306" max="2306" width="25.875" style="344" customWidth="1"/>
    <col min="2307" max="2307" width="22.875" style="344" customWidth="1"/>
    <col min="2308" max="2308" width="37.375" style="344" customWidth="1"/>
    <col min="2309" max="2560" width="9" style="344"/>
    <col min="2561" max="2561" width="28.625" style="344" customWidth="1"/>
    <col min="2562" max="2562" width="25.875" style="344" customWidth="1"/>
    <col min="2563" max="2563" width="22.875" style="344" customWidth="1"/>
    <col min="2564" max="2564" width="37.375" style="344" customWidth="1"/>
    <col min="2565" max="2816" width="9" style="344"/>
    <col min="2817" max="2817" width="28.625" style="344" customWidth="1"/>
    <col min="2818" max="2818" width="25.875" style="344" customWidth="1"/>
    <col min="2819" max="2819" width="22.875" style="344" customWidth="1"/>
    <col min="2820" max="2820" width="37.375" style="344" customWidth="1"/>
    <col min="2821" max="3072" width="9" style="344"/>
    <col min="3073" max="3073" width="28.625" style="344" customWidth="1"/>
    <col min="3074" max="3074" width="25.875" style="344" customWidth="1"/>
    <col min="3075" max="3075" width="22.875" style="344" customWidth="1"/>
    <col min="3076" max="3076" width="37.375" style="344" customWidth="1"/>
    <col min="3077" max="3328" width="9" style="344"/>
    <col min="3329" max="3329" width="28.625" style="344" customWidth="1"/>
    <col min="3330" max="3330" width="25.875" style="344" customWidth="1"/>
    <col min="3331" max="3331" width="22.875" style="344" customWidth="1"/>
    <col min="3332" max="3332" width="37.375" style="344" customWidth="1"/>
    <col min="3333" max="3584" width="9" style="344"/>
    <col min="3585" max="3585" width="28.625" style="344" customWidth="1"/>
    <col min="3586" max="3586" width="25.875" style="344" customWidth="1"/>
    <col min="3587" max="3587" width="22.875" style="344" customWidth="1"/>
    <col min="3588" max="3588" width="37.375" style="344" customWidth="1"/>
    <col min="3589" max="3840" width="9" style="344"/>
    <col min="3841" max="3841" width="28.625" style="344" customWidth="1"/>
    <col min="3842" max="3842" width="25.875" style="344" customWidth="1"/>
    <col min="3843" max="3843" width="22.875" style="344" customWidth="1"/>
    <col min="3844" max="3844" width="37.375" style="344" customWidth="1"/>
    <col min="3845" max="4096" width="9" style="344"/>
    <col min="4097" max="4097" width="28.625" style="344" customWidth="1"/>
    <col min="4098" max="4098" width="25.875" style="344" customWidth="1"/>
    <col min="4099" max="4099" width="22.875" style="344" customWidth="1"/>
    <col min="4100" max="4100" width="37.375" style="344" customWidth="1"/>
    <col min="4101" max="4352" width="9" style="344"/>
    <col min="4353" max="4353" width="28.625" style="344" customWidth="1"/>
    <col min="4354" max="4354" width="25.875" style="344" customWidth="1"/>
    <col min="4355" max="4355" width="22.875" style="344" customWidth="1"/>
    <col min="4356" max="4356" width="37.375" style="344" customWidth="1"/>
    <col min="4357" max="4608" width="9" style="344"/>
    <col min="4609" max="4609" width="28.625" style="344" customWidth="1"/>
    <col min="4610" max="4610" width="25.875" style="344" customWidth="1"/>
    <col min="4611" max="4611" width="22.875" style="344" customWidth="1"/>
    <col min="4612" max="4612" width="37.375" style="344" customWidth="1"/>
    <col min="4613" max="4864" width="9" style="344"/>
    <col min="4865" max="4865" width="28.625" style="344" customWidth="1"/>
    <col min="4866" max="4866" width="25.875" style="344" customWidth="1"/>
    <col min="4867" max="4867" width="22.875" style="344" customWidth="1"/>
    <col min="4868" max="4868" width="37.375" style="344" customWidth="1"/>
    <col min="4869" max="5120" width="9" style="344"/>
    <col min="5121" max="5121" width="28.625" style="344" customWidth="1"/>
    <col min="5122" max="5122" width="25.875" style="344" customWidth="1"/>
    <col min="5123" max="5123" width="22.875" style="344" customWidth="1"/>
    <col min="5124" max="5124" width="37.375" style="344" customWidth="1"/>
    <col min="5125" max="5376" width="9" style="344"/>
    <col min="5377" max="5377" width="28.625" style="344" customWidth="1"/>
    <col min="5378" max="5378" width="25.875" style="344" customWidth="1"/>
    <col min="5379" max="5379" width="22.875" style="344" customWidth="1"/>
    <col min="5380" max="5380" width="37.375" style="344" customWidth="1"/>
    <col min="5381" max="5632" width="9" style="344"/>
    <col min="5633" max="5633" width="28.625" style="344" customWidth="1"/>
    <col min="5634" max="5634" width="25.875" style="344" customWidth="1"/>
    <col min="5635" max="5635" width="22.875" style="344" customWidth="1"/>
    <col min="5636" max="5636" width="37.375" style="344" customWidth="1"/>
    <col min="5637" max="5888" width="9" style="344"/>
    <col min="5889" max="5889" width="28.625" style="344" customWidth="1"/>
    <col min="5890" max="5890" width="25.875" style="344" customWidth="1"/>
    <col min="5891" max="5891" width="22.875" style="344" customWidth="1"/>
    <col min="5892" max="5892" width="37.375" style="344" customWidth="1"/>
    <col min="5893" max="6144" width="9" style="344"/>
    <col min="6145" max="6145" width="28.625" style="344" customWidth="1"/>
    <col min="6146" max="6146" width="25.875" style="344" customWidth="1"/>
    <col min="6147" max="6147" width="22.875" style="344" customWidth="1"/>
    <col min="6148" max="6148" width="37.375" style="344" customWidth="1"/>
    <col min="6149" max="6400" width="9" style="344"/>
    <col min="6401" max="6401" width="28.625" style="344" customWidth="1"/>
    <col min="6402" max="6402" width="25.875" style="344" customWidth="1"/>
    <col min="6403" max="6403" width="22.875" style="344" customWidth="1"/>
    <col min="6404" max="6404" width="37.375" style="344" customWidth="1"/>
    <col min="6405" max="6656" width="9" style="344"/>
    <col min="6657" max="6657" width="28.625" style="344" customWidth="1"/>
    <col min="6658" max="6658" width="25.875" style="344" customWidth="1"/>
    <col min="6659" max="6659" width="22.875" style="344" customWidth="1"/>
    <col min="6660" max="6660" width="37.375" style="344" customWidth="1"/>
    <col min="6661" max="6912" width="9" style="344"/>
    <col min="6913" max="6913" width="28.625" style="344" customWidth="1"/>
    <col min="6914" max="6914" width="25.875" style="344" customWidth="1"/>
    <col min="6915" max="6915" width="22.875" style="344" customWidth="1"/>
    <col min="6916" max="6916" width="37.375" style="344" customWidth="1"/>
    <col min="6917" max="7168" width="9" style="344"/>
    <col min="7169" max="7169" width="28.625" style="344" customWidth="1"/>
    <col min="7170" max="7170" width="25.875" style="344" customWidth="1"/>
    <col min="7171" max="7171" width="22.875" style="344" customWidth="1"/>
    <col min="7172" max="7172" width="37.375" style="344" customWidth="1"/>
    <col min="7173" max="7424" width="9" style="344"/>
    <col min="7425" max="7425" width="28.625" style="344" customWidth="1"/>
    <col min="7426" max="7426" width="25.875" style="344" customWidth="1"/>
    <col min="7427" max="7427" width="22.875" style="344" customWidth="1"/>
    <col min="7428" max="7428" width="37.375" style="344" customWidth="1"/>
    <col min="7429" max="7680" width="9" style="344"/>
    <col min="7681" max="7681" width="28.625" style="344" customWidth="1"/>
    <col min="7682" max="7682" width="25.875" style="344" customWidth="1"/>
    <col min="7683" max="7683" width="22.875" style="344" customWidth="1"/>
    <col min="7684" max="7684" width="37.375" style="344" customWidth="1"/>
    <col min="7685" max="7936" width="9" style="344"/>
    <col min="7937" max="7937" width="28.625" style="344" customWidth="1"/>
    <col min="7938" max="7938" width="25.875" style="344" customWidth="1"/>
    <col min="7939" max="7939" width="22.875" style="344" customWidth="1"/>
    <col min="7940" max="7940" width="37.375" style="344" customWidth="1"/>
    <col min="7941" max="8192" width="9" style="344"/>
    <col min="8193" max="8193" width="28.625" style="344" customWidth="1"/>
    <col min="8194" max="8194" width="25.875" style="344" customWidth="1"/>
    <col min="8195" max="8195" width="22.875" style="344" customWidth="1"/>
    <col min="8196" max="8196" width="37.375" style="344" customWidth="1"/>
    <col min="8197" max="8448" width="9" style="344"/>
    <col min="8449" max="8449" width="28.625" style="344" customWidth="1"/>
    <col min="8450" max="8450" width="25.875" style="344" customWidth="1"/>
    <col min="8451" max="8451" width="22.875" style="344" customWidth="1"/>
    <col min="8452" max="8452" width="37.375" style="344" customWidth="1"/>
    <col min="8453" max="8704" width="9" style="344"/>
    <col min="8705" max="8705" width="28.625" style="344" customWidth="1"/>
    <col min="8706" max="8706" width="25.875" style="344" customWidth="1"/>
    <col min="8707" max="8707" width="22.875" style="344" customWidth="1"/>
    <col min="8708" max="8708" width="37.375" style="344" customWidth="1"/>
    <col min="8709" max="8960" width="9" style="344"/>
    <col min="8961" max="8961" width="28.625" style="344" customWidth="1"/>
    <col min="8962" max="8962" width="25.875" style="344" customWidth="1"/>
    <col min="8963" max="8963" width="22.875" style="344" customWidth="1"/>
    <col min="8964" max="8964" width="37.375" style="344" customWidth="1"/>
    <col min="8965" max="9216" width="9" style="344"/>
    <col min="9217" max="9217" width="28.625" style="344" customWidth="1"/>
    <col min="9218" max="9218" width="25.875" style="344" customWidth="1"/>
    <col min="9219" max="9219" width="22.875" style="344" customWidth="1"/>
    <col min="9220" max="9220" width="37.375" style="344" customWidth="1"/>
    <col min="9221" max="9472" width="9" style="344"/>
    <col min="9473" max="9473" width="28.625" style="344" customWidth="1"/>
    <col min="9474" max="9474" width="25.875" style="344" customWidth="1"/>
    <col min="9475" max="9475" width="22.875" style="344" customWidth="1"/>
    <col min="9476" max="9476" width="37.375" style="344" customWidth="1"/>
    <col min="9477" max="9728" width="9" style="344"/>
    <col min="9729" max="9729" width="28.625" style="344" customWidth="1"/>
    <col min="9730" max="9730" width="25.875" style="344" customWidth="1"/>
    <col min="9731" max="9731" width="22.875" style="344" customWidth="1"/>
    <col min="9732" max="9732" width="37.375" style="344" customWidth="1"/>
    <col min="9733" max="9984" width="9" style="344"/>
    <col min="9985" max="9985" width="28.625" style="344" customWidth="1"/>
    <col min="9986" max="9986" width="25.875" style="344" customWidth="1"/>
    <col min="9987" max="9987" width="22.875" style="344" customWidth="1"/>
    <col min="9988" max="9988" width="37.375" style="344" customWidth="1"/>
    <col min="9989" max="10240" width="9" style="344"/>
    <col min="10241" max="10241" width="28.625" style="344" customWidth="1"/>
    <col min="10242" max="10242" width="25.875" style="344" customWidth="1"/>
    <col min="10243" max="10243" width="22.875" style="344" customWidth="1"/>
    <col min="10244" max="10244" width="37.375" style="344" customWidth="1"/>
    <col min="10245" max="10496" width="9" style="344"/>
    <col min="10497" max="10497" width="28.625" style="344" customWidth="1"/>
    <col min="10498" max="10498" width="25.875" style="344" customWidth="1"/>
    <col min="10499" max="10499" width="22.875" style="344" customWidth="1"/>
    <col min="10500" max="10500" width="37.375" style="344" customWidth="1"/>
    <col min="10501" max="10752" width="9" style="344"/>
    <col min="10753" max="10753" width="28.625" style="344" customWidth="1"/>
    <col min="10754" max="10754" width="25.875" style="344" customWidth="1"/>
    <col min="10755" max="10755" width="22.875" style="344" customWidth="1"/>
    <col min="10756" max="10756" width="37.375" style="344" customWidth="1"/>
    <col min="10757" max="11008" width="9" style="344"/>
    <col min="11009" max="11009" width="28.625" style="344" customWidth="1"/>
    <col min="11010" max="11010" width="25.875" style="344" customWidth="1"/>
    <col min="11011" max="11011" width="22.875" style="344" customWidth="1"/>
    <col min="11012" max="11012" width="37.375" style="344" customWidth="1"/>
    <col min="11013" max="11264" width="9" style="344"/>
    <col min="11265" max="11265" width="28.625" style="344" customWidth="1"/>
    <col min="11266" max="11266" width="25.875" style="344" customWidth="1"/>
    <col min="11267" max="11267" width="22.875" style="344" customWidth="1"/>
    <col min="11268" max="11268" width="37.375" style="344" customWidth="1"/>
    <col min="11269" max="11520" width="9" style="344"/>
    <col min="11521" max="11521" width="28.625" style="344" customWidth="1"/>
    <col min="11522" max="11522" width="25.875" style="344" customWidth="1"/>
    <col min="11523" max="11523" width="22.875" style="344" customWidth="1"/>
    <col min="11524" max="11524" width="37.375" style="344" customWidth="1"/>
    <col min="11525" max="11776" width="9" style="344"/>
    <col min="11777" max="11777" width="28.625" style="344" customWidth="1"/>
    <col min="11778" max="11778" width="25.875" style="344" customWidth="1"/>
    <col min="11779" max="11779" width="22.875" style="344" customWidth="1"/>
    <col min="11780" max="11780" width="37.375" style="344" customWidth="1"/>
    <col min="11781" max="12032" width="9" style="344"/>
    <col min="12033" max="12033" width="28.625" style="344" customWidth="1"/>
    <col min="12034" max="12034" width="25.875" style="344" customWidth="1"/>
    <col min="12035" max="12035" width="22.875" style="344" customWidth="1"/>
    <col min="12036" max="12036" width="37.375" style="344" customWidth="1"/>
    <col min="12037" max="12288" width="9" style="344"/>
    <col min="12289" max="12289" width="28.625" style="344" customWidth="1"/>
    <col min="12290" max="12290" width="25.875" style="344" customWidth="1"/>
    <col min="12291" max="12291" width="22.875" style="344" customWidth="1"/>
    <col min="12292" max="12292" width="37.375" style="344" customWidth="1"/>
    <col min="12293" max="12544" width="9" style="344"/>
    <col min="12545" max="12545" width="28.625" style="344" customWidth="1"/>
    <col min="12546" max="12546" width="25.875" style="344" customWidth="1"/>
    <col min="12547" max="12547" width="22.875" style="344" customWidth="1"/>
    <col min="12548" max="12548" width="37.375" style="344" customWidth="1"/>
    <col min="12549" max="12800" width="9" style="344"/>
    <col min="12801" max="12801" width="28.625" style="344" customWidth="1"/>
    <col min="12802" max="12802" width="25.875" style="344" customWidth="1"/>
    <col min="12803" max="12803" width="22.875" style="344" customWidth="1"/>
    <col min="12804" max="12804" width="37.375" style="344" customWidth="1"/>
    <col min="12805" max="13056" width="9" style="344"/>
    <col min="13057" max="13057" width="28.625" style="344" customWidth="1"/>
    <col min="13058" max="13058" width="25.875" style="344" customWidth="1"/>
    <col min="13059" max="13059" width="22.875" style="344" customWidth="1"/>
    <col min="13060" max="13060" width="37.375" style="344" customWidth="1"/>
    <col min="13061" max="13312" width="9" style="344"/>
    <col min="13313" max="13313" width="28.625" style="344" customWidth="1"/>
    <col min="13314" max="13314" width="25.875" style="344" customWidth="1"/>
    <col min="13315" max="13315" width="22.875" style="344" customWidth="1"/>
    <col min="13316" max="13316" width="37.375" style="344" customWidth="1"/>
    <col min="13317" max="13568" width="9" style="344"/>
    <col min="13569" max="13569" width="28.625" style="344" customWidth="1"/>
    <col min="13570" max="13570" width="25.875" style="344" customWidth="1"/>
    <col min="13571" max="13571" width="22.875" style="344" customWidth="1"/>
    <col min="13572" max="13572" width="37.375" style="344" customWidth="1"/>
    <col min="13573" max="13824" width="9" style="344"/>
    <col min="13825" max="13825" width="28.625" style="344" customWidth="1"/>
    <col min="13826" max="13826" width="25.875" style="344" customWidth="1"/>
    <col min="13827" max="13827" width="22.875" style="344" customWidth="1"/>
    <col min="13828" max="13828" width="37.375" style="344" customWidth="1"/>
    <col min="13829" max="14080" width="9" style="344"/>
    <col min="14081" max="14081" width="28.625" style="344" customWidth="1"/>
    <col min="14082" max="14082" width="25.875" style="344" customWidth="1"/>
    <col min="14083" max="14083" width="22.875" style="344" customWidth="1"/>
    <col min="14084" max="14084" width="37.375" style="344" customWidth="1"/>
    <col min="14085" max="14336" width="9" style="344"/>
    <col min="14337" max="14337" width="28.625" style="344" customWidth="1"/>
    <col min="14338" max="14338" width="25.875" style="344" customWidth="1"/>
    <col min="14339" max="14339" width="22.875" style="344" customWidth="1"/>
    <col min="14340" max="14340" width="37.375" style="344" customWidth="1"/>
    <col min="14341" max="14592" width="9" style="344"/>
    <col min="14593" max="14593" width="28.625" style="344" customWidth="1"/>
    <col min="14594" max="14594" width="25.875" style="344" customWidth="1"/>
    <col min="14595" max="14595" width="22.875" style="344" customWidth="1"/>
    <col min="14596" max="14596" width="37.375" style="344" customWidth="1"/>
    <col min="14597" max="14848" width="9" style="344"/>
    <col min="14849" max="14849" width="28.625" style="344" customWidth="1"/>
    <col min="14850" max="14850" width="25.875" style="344" customWidth="1"/>
    <col min="14851" max="14851" width="22.875" style="344" customWidth="1"/>
    <col min="14852" max="14852" width="37.375" style="344" customWidth="1"/>
    <col min="14853" max="15104" width="9" style="344"/>
    <col min="15105" max="15105" width="28.625" style="344" customWidth="1"/>
    <col min="15106" max="15106" width="25.875" style="344" customWidth="1"/>
    <col min="15107" max="15107" width="22.875" style="344" customWidth="1"/>
    <col min="15108" max="15108" width="37.375" style="344" customWidth="1"/>
    <col min="15109" max="15360" width="9" style="344"/>
    <col min="15361" max="15361" width="28.625" style="344" customWidth="1"/>
    <col min="15362" max="15362" width="25.875" style="344" customWidth="1"/>
    <col min="15363" max="15363" width="22.875" style="344" customWidth="1"/>
    <col min="15364" max="15364" width="37.375" style="344" customWidth="1"/>
    <col min="15365" max="15616" width="9" style="344"/>
    <col min="15617" max="15617" width="28.625" style="344" customWidth="1"/>
    <col min="15618" max="15618" width="25.875" style="344" customWidth="1"/>
    <col min="15619" max="15619" width="22.875" style="344" customWidth="1"/>
    <col min="15620" max="15620" width="37.375" style="344" customWidth="1"/>
    <col min="15621" max="15872" width="9" style="344"/>
    <col min="15873" max="15873" width="28.625" style="344" customWidth="1"/>
    <col min="15874" max="15874" width="25.875" style="344" customWidth="1"/>
    <col min="15875" max="15875" width="22.875" style="344" customWidth="1"/>
    <col min="15876" max="15876" width="37.375" style="344" customWidth="1"/>
    <col min="15877" max="16128" width="9" style="344"/>
    <col min="16129" max="16129" width="28.625" style="344" customWidth="1"/>
    <col min="16130" max="16130" width="25.875" style="344" customWidth="1"/>
    <col min="16131" max="16131" width="22.875" style="344" customWidth="1"/>
    <col min="16132" max="16132" width="37.375" style="344" customWidth="1"/>
    <col min="16133" max="16384" width="9" style="344"/>
  </cols>
  <sheetData>
    <row r="1" spans="1:4" ht="20.100000000000001" customHeight="1">
      <c r="A1" s="341" t="s">
        <v>682</v>
      </c>
      <c r="B1" s="342"/>
      <c r="C1" s="343"/>
      <c r="D1" s="343"/>
    </row>
    <row r="2" spans="1:4" ht="20.100000000000001" customHeight="1">
      <c r="A2" s="345" t="s">
        <v>677</v>
      </c>
      <c r="B2" s="346" t="s">
        <v>683</v>
      </c>
      <c r="C2" s="347" t="s">
        <v>684</v>
      </c>
      <c r="D2" s="348" t="s">
        <v>685</v>
      </c>
    </row>
    <row r="3" spans="1:4" ht="20.100000000000001" customHeight="1">
      <c r="A3" s="349" t="s">
        <v>686</v>
      </c>
      <c r="B3" s="350" t="s">
        <v>687</v>
      </c>
      <c r="C3" s="351" t="s">
        <v>688</v>
      </c>
      <c r="D3" s="352" t="s">
        <v>688</v>
      </c>
    </row>
    <row r="4" spans="1:4" ht="20.100000000000001" customHeight="1">
      <c r="A4" s="353" t="s">
        <v>689</v>
      </c>
      <c r="B4" s="1118" t="s">
        <v>690</v>
      </c>
      <c r="C4" s="354">
        <v>15000</v>
      </c>
      <c r="D4" s="355">
        <v>88035.82</v>
      </c>
    </row>
    <row r="5" spans="1:4" ht="33.75" customHeight="1">
      <c r="A5" s="356" t="s">
        <v>691</v>
      </c>
      <c r="B5" s="1119"/>
      <c r="C5" s="357" t="s">
        <v>692</v>
      </c>
      <c r="D5" s="358" t="s">
        <v>693</v>
      </c>
    </row>
    <row r="6" spans="1:4" ht="23.25" customHeight="1">
      <c r="A6" s="359" t="s">
        <v>694</v>
      </c>
      <c r="B6" s="360" t="s">
        <v>695</v>
      </c>
      <c r="C6" s="361" t="s">
        <v>696</v>
      </c>
      <c r="D6" s="362" t="s">
        <v>697</v>
      </c>
    </row>
    <row r="7" spans="1:4" ht="20.100000000000001" customHeight="1">
      <c r="A7" s="363"/>
      <c r="B7" s="364" t="s">
        <v>698</v>
      </c>
      <c r="C7" s="365">
        <v>84753.08</v>
      </c>
      <c r="D7" s="366">
        <v>397270</v>
      </c>
    </row>
    <row r="8" spans="1:4" ht="20.100000000000001" customHeight="1">
      <c r="A8" s="367" t="s">
        <v>699</v>
      </c>
      <c r="B8" s="368"/>
      <c r="C8" s="369" t="s">
        <v>700</v>
      </c>
      <c r="D8" s="370" t="s">
        <v>693</v>
      </c>
    </row>
    <row r="9" spans="1:4" ht="20.100000000000001" customHeight="1">
      <c r="A9" s="371" t="s">
        <v>701</v>
      </c>
      <c r="B9" s="368"/>
      <c r="C9" s="372" t="s">
        <v>702</v>
      </c>
      <c r="D9" s="373" t="s">
        <v>703</v>
      </c>
    </row>
    <row r="10" spans="1:4" ht="20.100000000000001" customHeight="1">
      <c r="A10" s="374" t="s">
        <v>704</v>
      </c>
      <c r="B10" s="375"/>
      <c r="C10" s="376" t="s">
        <v>705</v>
      </c>
      <c r="D10" s="377">
        <v>216058.73</v>
      </c>
    </row>
    <row r="11" spans="1:4" ht="20.100000000000001" customHeight="1">
      <c r="A11" s="1120" t="s">
        <v>706</v>
      </c>
      <c r="B11" s="374"/>
      <c r="C11" s="362"/>
      <c r="D11" s="378" t="s">
        <v>693</v>
      </c>
    </row>
    <row r="12" spans="1:4" ht="20.100000000000001" customHeight="1">
      <c r="A12" s="1121"/>
      <c r="B12" s="371"/>
      <c r="C12" s="372"/>
      <c r="D12" s="379" t="s">
        <v>707</v>
      </c>
    </row>
    <row r="13" spans="1:4" ht="20.100000000000001" customHeight="1">
      <c r="A13" s="380" t="s">
        <v>708</v>
      </c>
      <c r="B13" s="371"/>
      <c r="C13" s="381">
        <v>0</v>
      </c>
      <c r="D13" s="377">
        <v>86830</v>
      </c>
    </row>
    <row r="14" spans="1:4" ht="20.100000000000001" customHeight="1">
      <c r="A14" s="375" t="s">
        <v>709</v>
      </c>
      <c r="B14" s="371"/>
      <c r="C14" s="381"/>
      <c r="D14" s="370" t="s">
        <v>693</v>
      </c>
    </row>
    <row r="15" spans="1:4" ht="20.100000000000001" customHeight="1">
      <c r="A15" s="375" t="s">
        <v>710</v>
      </c>
      <c r="B15" s="371"/>
      <c r="C15" s="381"/>
      <c r="D15" s="362" t="s">
        <v>711</v>
      </c>
    </row>
    <row r="16" spans="1:4" ht="20.100000000000001" customHeight="1">
      <c r="A16" s="382" t="s">
        <v>712</v>
      </c>
      <c r="B16" s="371"/>
      <c r="C16" s="381">
        <v>0</v>
      </c>
      <c r="D16" s="377" t="s">
        <v>713</v>
      </c>
    </row>
    <row r="17" spans="1:4" ht="29.25" customHeight="1">
      <c r="A17" s="383"/>
      <c r="B17" s="371"/>
      <c r="C17" s="381"/>
      <c r="D17" s="384" t="s">
        <v>714</v>
      </c>
    </row>
    <row r="18" spans="1:4" ht="20.100000000000001" customHeight="1">
      <c r="A18" s="383"/>
      <c r="B18" s="371"/>
      <c r="C18" s="374"/>
      <c r="D18" s="362" t="s">
        <v>715</v>
      </c>
    </row>
    <row r="19" spans="1:4" ht="20.100000000000001" customHeight="1">
      <c r="A19" s="383"/>
      <c r="B19" s="371"/>
      <c r="C19" s="374"/>
      <c r="D19" s="377">
        <v>69396</v>
      </c>
    </row>
    <row r="20" spans="1:4" ht="20.100000000000001" customHeight="1">
      <c r="A20" s="383"/>
      <c r="B20" s="371"/>
      <c r="C20" s="374"/>
      <c r="D20" s="370" t="s">
        <v>693</v>
      </c>
    </row>
    <row r="21" spans="1:4" ht="20.100000000000001" customHeight="1">
      <c r="A21" s="385">
        <f>15286700+3279887.54</f>
        <v>18566587.539999999</v>
      </c>
      <c r="B21" s="386">
        <v>286000</v>
      </c>
      <c r="C21" s="387">
        <f>C7+C4</f>
        <v>99753.08</v>
      </c>
      <c r="D21" s="387">
        <f>D19+D13+D10+D7+D4+254514.39</f>
        <v>1112104.94</v>
      </c>
    </row>
    <row r="23" spans="1:4" ht="20.100000000000001" customHeight="1">
      <c r="A23" s="388"/>
    </row>
  </sheetData>
  <mergeCells count="2">
    <mergeCell ref="B4:B5"/>
    <mergeCell ref="A11:A12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24"/>
  <sheetViews>
    <sheetView topLeftCell="A19" workbookViewId="0">
      <selection activeCell="F27" sqref="F27"/>
    </sheetView>
  </sheetViews>
  <sheetFormatPr defaultRowHeight="30" customHeight="1"/>
  <cols>
    <col min="1" max="1" width="25.875" customWidth="1"/>
    <col min="2" max="2" width="27.5" customWidth="1"/>
    <col min="3" max="3" width="27.25" customWidth="1"/>
  </cols>
  <sheetData>
    <row r="1" spans="1:3" ht="30" customHeight="1">
      <c r="A1" s="937" t="s">
        <v>623</v>
      </c>
      <c r="B1" s="937" t="s">
        <v>623</v>
      </c>
      <c r="C1" s="937" t="s">
        <v>623</v>
      </c>
    </row>
    <row r="2" spans="1:3" ht="30" customHeight="1">
      <c r="A2" s="937" t="s">
        <v>624</v>
      </c>
      <c r="B2" s="937" t="s">
        <v>624</v>
      </c>
      <c r="C2" s="937" t="s">
        <v>624</v>
      </c>
    </row>
    <row r="3" spans="1:3" ht="30" customHeight="1">
      <c r="A3" s="937" t="s">
        <v>625</v>
      </c>
      <c r="B3" s="937" t="s">
        <v>625</v>
      </c>
      <c r="C3" s="937" t="s">
        <v>625</v>
      </c>
    </row>
    <row r="4" spans="1:3" ht="30" customHeight="1">
      <c r="A4" s="937" t="s">
        <v>626</v>
      </c>
      <c r="B4" s="937" t="s">
        <v>626</v>
      </c>
      <c r="C4" s="937" t="s">
        <v>626</v>
      </c>
    </row>
    <row r="5" spans="1:3" ht="30" customHeight="1">
      <c r="A5" s="937" t="s">
        <v>225</v>
      </c>
      <c r="B5" s="937" t="s">
        <v>225</v>
      </c>
      <c r="C5" s="937" t="s">
        <v>225</v>
      </c>
    </row>
    <row r="6" spans="1:3" ht="30" customHeight="1">
      <c r="A6" s="937" t="s">
        <v>113</v>
      </c>
      <c r="B6" s="937" t="s">
        <v>113</v>
      </c>
      <c r="C6" s="937" t="s">
        <v>113</v>
      </c>
    </row>
    <row r="7" spans="1:3" ht="30" customHeight="1">
      <c r="A7" s="937" t="s">
        <v>524</v>
      </c>
      <c r="B7" s="937" t="s">
        <v>524</v>
      </c>
      <c r="C7" s="937" t="s">
        <v>524</v>
      </c>
    </row>
    <row r="8" spans="1:3" ht="30" customHeight="1">
      <c r="A8" s="937" t="s">
        <v>70</v>
      </c>
      <c r="B8" s="937" t="s">
        <v>70</v>
      </c>
      <c r="C8" s="937" t="s">
        <v>70</v>
      </c>
    </row>
    <row r="9" spans="1:3" ht="30" customHeight="1">
      <c r="A9" s="937" t="s">
        <v>18</v>
      </c>
      <c r="B9" s="937" t="s">
        <v>18</v>
      </c>
      <c r="C9" s="937" t="s">
        <v>18</v>
      </c>
    </row>
    <row r="10" spans="1:3" ht="30" customHeight="1">
      <c r="A10" s="937" t="s">
        <v>552</v>
      </c>
      <c r="B10" s="937" t="s">
        <v>552</v>
      </c>
      <c r="C10" s="937" t="s">
        <v>552</v>
      </c>
    </row>
    <row r="11" spans="1:3" ht="30" customHeight="1">
      <c r="A11" s="937" t="s">
        <v>169</v>
      </c>
      <c r="B11" s="937" t="s">
        <v>169</v>
      </c>
      <c r="C11" s="937" t="s">
        <v>169</v>
      </c>
    </row>
    <row r="14" spans="1:3" ht="30" customHeight="1">
      <c r="A14" s="937" t="s">
        <v>623</v>
      </c>
      <c r="B14" s="937" t="s">
        <v>623</v>
      </c>
      <c r="C14" s="937" t="s">
        <v>623</v>
      </c>
    </row>
    <row r="15" spans="1:3" ht="30" customHeight="1">
      <c r="A15" s="937" t="s">
        <v>624</v>
      </c>
      <c r="B15" s="937" t="s">
        <v>624</v>
      </c>
      <c r="C15" s="937" t="s">
        <v>624</v>
      </c>
    </row>
    <row r="16" spans="1:3" ht="30" customHeight="1">
      <c r="A16" s="937" t="s">
        <v>625</v>
      </c>
      <c r="B16" s="937" t="s">
        <v>625</v>
      </c>
      <c r="C16" s="937" t="s">
        <v>625</v>
      </c>
    </row>
    <row r="17" spans="1:3" ht="30" customHeight="1">
      <c r="A17" s="937" t="s">
        <v>626</v>
      </c>
      <c r="B17" s="937" t="s">
        <v>626</v>
      </c>
      <c r="C17" s="937" t="s">
        <v>626</v>
      </c>
    </row>
    <row r="18" spans="1:3" ht="30" customHeight="1">
      <c r="A18" s="937" t="s">
        <v>225</v>
      </c>
      <c r="B18" s="937" t="s">
        <v>225</v>
      </c>
      <c r="C18" s="937" t="s">
        <v>225</v>
      </c>
    </row>
    <row r="19" spans="1:3" ht="30" customHeight="1">
      <c r="A19" s="937" t="s">
        <v>113</v>
      </c>
      <c r="B19" s="937" t="s">
        <v>113</v>
      </c>
      <c r="C19" s="937" t="s">
        <v>113</v>
      </c>
    </row>
    <row r="20" spans="1:3" ht="30" customHeight="1">
      <c r="A20" s="937" t="s">
        <v>524</v>
      </c>
      <c r="B20" s="937" t="s">
        <v>524</v>
      </c>
      <c r="C20" s="937" t="s">
        <v>524</v>
      </c>
    </row>
    <row r="21" spans="1:3" ht="30" customHeight="1">
      <c r="A21" s="937" t="s">
        <v>70</v>
      </c>
      <c r="B21" s="937" t="s">
        <v>70</v>
      </c>
      <c r="C21" s="937" t="s">
        <v>70</v>
      </c>
    </row>
    <row r="22" spans="1:3" ht="30" customHeight="1">
      <c r="A22" s="937" t="s">
        <v>18</v>
      </c>
      <c r="B22" s="937" t="s">
        <v>18</v>
      </c>
      <c r="C22" s="937" t="s">
        <v>18</v>
      </c>
    </row>
    <row r="23" spans="1:3" ht="30" customHeight="1">
      <c r="A23" s="937" t="s">
        <v>552</v>
      </c>
      <c r="B23" s="937" t="s">
        <v>552</v>
      </c>
      <c r="C23" s="937" t="s">
        <v>552</v>
      </c>
    </row>
    <row r="24" spans="1:3" ht="30" customHeight="1">
      <c r="A24" s="937" t="s">
        <v>169</v>
      </c>
      <c r="B24" s="937" t="s">
        <v>169</v>
      </c>
      <c r="C24" s="937" t="s">
        <v>169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3"/>
  <sheetViews>
    <sheetView topLeftCell="A10" workbookViewId="0">
      <selection activeCell="K29" sqref="K29"/>
    </sheetView>
  </sheetViews>
  <sheetFormatPr defaultRowHeight="12.75"/>
  <cols>
    <col min="1" max="1" width="15" style="315" customWidth="1"/>
    <col min="2" max="2" width="10.25" style="316" customWidth="1"/>
    <col min="3" max="3" width="6.625" style="242" hidden="1" customWidth="1"/>
    <col min="4" max="4" width="8.875" style="242" customWidth="1"/>
    <col min="5" max="5" width="26.125" style="242" customWidth="1"/>
    <col min="6" max="6" width="12.125" style="242" customWidth="1"/>
    <col min="7" max="7" width="9.625" style="242" customWidth="1"/>
    <col min="8" max="8" width="8.875" style="242" customWidth="1"/>
    <col min="9" max="9" width="9.5" style="242" customWidth="1"/>
    <col min="10" max="10" width="11.25" style="242" customWidth="1"/>
    <col min="11" max="13" width="8.875" style="242" customWidth="1"/>
    <col min="14" max="256" width="9" style="242"/>
    <col min="257" max="257" width="11.75" style="242" customWidth="1"/>
    <col min="258" max="258" width="13.125" style="242" customWidth="1"/>
    <col min="259" max="259" width="6.625" style="242" customWidth="1"/>
    <col min="260" max="260" width="8.875" style="242" customWidth="1"/>
    <col min="261" max="261" width="10.25" style="242" customWidth="1"/>
    <col min="262" max="262" width="26.125" style="242" customWidth="1"/>
    <col min="263" max="263" width="9.625" style="242" customWidth="1"/>
    <col min="264" max="265" width="8.875" style="242" customWidth="1"/>
    <col min="266" max="266" width="11.25" style="242" customWidth="1"/>
    <col min="267" max="269" width="8.875" style="242" customWidth="1"/>
    <col min="270" max="512" width="9" style="242"/>
    <col min="513" max="513" width="11.75" style="242" customWidth="1"/>
    <col min="514" max="514" width="13.125" style="242" customWidth="1"/>
    <col min="515" max="515" width="6.625" style="242" customWidth="1"/>
    <col min="516" max="516" width="8.875" style="242" customWidth="1"/>
    <col min="517" max="517" width="10.25" style="242" customWidth="1"/>
    <col min="518" max="518" width="26.125" style="242" customWidth="1"/>
    <col min="519" max="519" width="9.625" style="242" customWidth="1"/>
    <col min="520" max="521" width="8.875" style="242" customWidth="1"/>
    <col min="522" max="522" width="11.25" style="242" customWidth="1"/>
    <col min="523" max="525" width="8.875" style="242" customWidth="1"/>
    <col min="526" max="768" width="9" style="242"/>
    <col min="769" max="769" width="11.75" style="242" customWidth="1"/>
    <col min="770" max="770" width="13.125" style="242" customWidth="1"/>
    <col min="771" max="771" width="6.625" style="242" customWidth="1"/>
    <col min="772" max="772" width="8.875" style="242" customWidth="1"/>
    <col min="773" max="773" width="10.25" style="242" customWidth="1"/>
    <col min="774" max="774" width="26.125" style="242" customWidth="1"/>
    <col min="775" max="775" width="9.625" style="242" customWidth="1"/>
    <col min="776" max="777" width="8.875" style="242" customWidth="1"/>
    <col min="778" max="778" width="11.25" style="242" customWidth="1"/>
    <col min="779" max="781" width="8.875" style="242" customWidth="1"/>
    <col min="782" max="1024" width="9" style="242"/>
    <col min="1025" max="1025" width="11.75" style="242" customWidth="1"/>
    <col min="1026" max="1026" width="13.125" style="242" customWidth="1"/>
    <col min="1027" max="1027" width="6.625" style="242" customWidth="1"/>
    <col min="1028" max="1028" width="8.875" style="242" customWidth="1"/>
    <col min="1029" max="1029" width="10.25" style="242" customWidth="1"/>
    <col min="1030" max="1030" width="26.125" style="242" customWidth="1"/>
    <col min="1031" max="1031" width="9.625" style="242" customWidth="1"/>
    <col min="1032" max="1033" width="8.875" style="242" customWidth="1"/>
    <col min="1034" max="1034" width="11.25" style="242" customWidth="1"/>
    <col min="1035" max="1037" width="8.875" style="242" customWidth="1"/>
    <col min="1038" max="1280" width="9" style="242"/>
    <col min="1281" max="1281" width="11.75" style="242" customWidth="1"/>
    <col min="1282" max="1282" width="13.125" style="242" customWidth="1"/>
    <col min="1283" max="1283" width="6.625" style="242" customWidth="1"/>
    <col min="1284" max="1284" width="8.875" style="242" customWidth="1"/>
    <col min="1285" max="1285" width="10.25" style="242" customWidth="1"/>
    <col min="1286" max="1286" width="26.125" style="242" customWidth="1"/>
    <col min="1287" max="1287" width="9.625" style="242" customWidth="1"/>
    <col min="1288" max="1289" width="8.875" style="242" customWidth="1"/>
    <col min="1290" max="1290" width="11.25" style="242" customWidth="1"/>
    <col min="1291" max="1293" width="8.875" style="242" customWidth="1"/>
    <col min="1294" max="1536" width="9" style="242"/>
    <col min="1537" max="1537" width="11.75" style="242" customWidth="1"/>
    <col min="1538" max="1538" width="13.125" style="242" customWidth="1"/>
    <col min="1539" max="1539" width="6.625" style="242" customWidth="1"/>
    <col min="1540" max="1540" width="8.875" style="242" customWidth="1"/>
    <col min="1541" max="1541" width="10.25" style="242" customWidth="1"/>
    <col min="1542" max="1542" width="26.125" style="242" customWidth="1"/>
    <col min="1543" max="1543" width="9.625" style="242" customWidth="1"/>
    <col min="1544" max="1545" width="8.875" style="242" customWidth="1"/>
    <col min="1546" max="1546" width="11.25" style="242" customWidth="1"/>
    <col min="1547" max="1549" width="8.875" style="242" customWidth="1"/>
    <col min="1550" max="1792" width="9" style="242"/>
    <col min="1793" max="1793" width="11.75" style="242" customWidth="1"/>
    <col min="1794" max="1794" width="13.125" style="242" customWidth="1"/>
    <col min="1795" max="1795" width="6.625" style="242" customWidth="1"/>
    <col min="1796" max="1796" width="8.875" style="242" customWidth="1"/>
    <col min="1797" max="1797" width="10.25" style="242" customWidth="1"/>
    <col min="1798" max="1798" width="26.125" style="242" customWidth="1"/>
    <col min="1799" max="1799" width="9.625" style="242" customWidth="1"/>
    <col min="1800" max="1801" width="8.875" style="242" customWidth="1"/>
    <col min="1802" max="1802" width="11.25" style="242" customWidth="1"/>
    <col min="1803" max="1805" width="8.875" style="242" customWidth="1"/>
    <col min="1806" max="2048" width="9" style="242"/>
    <col min="2049" max="2049" width="11.75" style="242" customWidth="1"/>
    <col min="2050" max="2050" width="13.125" style="242" customWidth="1"/>
    <col min="2051" max="2051" width="6.625" style="242" customWidth="1"/>
    <col min="2052" max="2052" width="8.875" style="242" customWidth="1"/>
    <col min="2053" max="2053" width="10.25" style="242" customWidth="1"/>
    <col min="2054" max="2054" width="26.125" style="242" customWidth="1"/>
    <col min="2055" max="2055" width="9.625" style="242" customWidth="1"/>
    <col min="2056" max="2057" width="8.875" style="242" customWidth="1"/>
    <col min="2058" max="2058" width="11.25" style="242" customWidth="1"/>
    <col min="2059" max="2061" width="8.875" style="242" customWidth="1"/>
    <col min="2062" max="2304" width="9" style="242"/>
    <col min="2305" max="2305" width="11.75" style="242" customWidth="1"/>
    <col min="2306" max="2306" width="13.125" style="242" customWidth="1"/>
    <col min="2307" max="2307" width="6.625" style="242" customWidth="1"/>
    <col min="2308" max="2308" width="8.875" style="242" customWidth="1"/>
    <col min="2309" max="2309" width="10.25" style="242" customWidth="1"/>
    <col min="2310" max="2310" width="26.125" style="242" customWidth="1"/>
    <col min="2311" max="2311" width="9.625" style="242" customWidth="1"/>
    <col min="2312" max="2313" width="8.875" style="242" customWidth="1"/>
    <col min="2314" max="2314" width="11.25" style="242" customWidth="1"/>
    <col min="2315" max="2317" width="8.875" style="242" customWidth="1"/>
    <col min="2318" max="2560" width="9" style="242"/>
    <col min="2561" max="2561" width="11.75" style="242" customWidth="1"/>
    <col min="2562" max="2562" width="13.125" style="242" customWidth="1"/>
    <col min="2563" max="2563" width="6.625" style="242" customWidth="1"/>
    <col min="2564" max="2564" width="8.875" style="242" customWidth="1"/>
    <col min="2565" max="2565" width="10.25" style="242" customWidth="1"/>
    <col min="2566" max="2566" width="26.125" style="242" customWidth="1"/>
    <col min="2567" max="2567" width="9.625" style="242" customWidth="1"/>
    <col min="2568" max="2569" width="8.875" style="242" customWidth="1"/>
    <col min="2570" max="2570" width="11.25" style="242" customWidth="1"/>
    <col min="2571" max="2573" width="8.875" style="242" customWidth="1"/>
    <col min="2574" max="2816" width="9" style="242"/>
    <col min="2817" max="2817" width="11.75" style="242" customWidth="1"/>
    <col min="2818" max="2818" width="13.125" style="242" customWidth="1"/>
    <col min="2819" max="2819" width="6.625" style="242" customWidth="1"/>
    <col min="2820" max="2820" width="8.875" style="242" customWidth="1"/>
    <col min="2821" max="2821" width="10.25" style="242" customWidth="1"/>
    <col min="2822" max="2822" width="26.125" style="242" customWidth="1"/>
    <col min="2823" max="2823" width="9.625" style="242" customWidth="1"/>
    <col min="2824" max="2825" width="8.875" style="242" customWidth="1"/>
    <col min="2826" max="2826" width="11.25" style="242" customWidth="1"/>
    <col min="2827" max="2829" width="8.875" style="242" customWidth="1"/>
    <col min="2830" max="3072" width="9" style="242"/>
    <col min="3073" max="3073" width="11.75" style="242" customWidth="1"/>
    <col min="3074" max="3074" width="13.125" style="242" customWidth="1"/>
    <col min="3075" max="3075" width="6.625" style="242" customWidth="1"/>
    <col min="3076" max="3076" width="8.875" style="242" customWidth="1"/>
    <col min="3077" max="3077" width="10.25" style="242" customWidth="1"/>
    <col min="3078" max="3078" width="26.125" style="242" customWidth="1"/>
    <col min="3079" max="3079" width="9.625" style="242" customWidth="1"/>
    <col min="3080" max="3081" width="8.875" style="242" customWidth="1"/>
    <col min="3082" max="3082" width="11.25" style="242" customWidth="1"/>
    <col min="3083" max="3085" width="8.875" style="242" customWidth="1"/>
    <col min="3086" max="3328" width="9" style="242"/>
    <col min="3329" max="3329" width="11.75" style="242" customWidth="1"/>
    <col min="3330" max="3330" width="13.125" style="242" customWidth="1"/>
    <col min="3331" max="3331" width="6.625" style="242" customWidth="1"/>
    <col min="3332" max="3332" width="8.875" style="242" customWidth="1"/>
    <col min="3333" max="3333" width="10.25" style="242" customWidth="1"/>
    <col min="3334" max="3334" width="26.125" style="242" customWidth="1"/>
    <col min="3335" max="3335" width="9.625" style="242" customWidth="1"/>
    <col min="3336" max="3337" width="8.875" style="242" customWidth="1"/>
    <col min="3338" max="3338" width="11.25" style="242" customWidth="1"/>
    <col min="3339" max="3341" width="8.875" style="242" customWidth="1"/>
    <col min="3342" max="3584" width="9" style="242"/>
    <col min="3585" max="3585" width="11.75" style="242" customWidth="1"/>
    <col min="3586" max="3586" width="13.125" style="242" customWidth="1"/>
    <col min="3587" max="3587" width="6.625" style="242" customWidth="1"/>
    <col min="3588" max="3588" width="8.875" style="242" customWidth="1"/>
    <col min="3589" max="3589" width="10.25" style="242" customWidth="1"/>
    <col min="3590" max="3590" width="26.125" style="242" customWidth="1"/>
    <col min="3591" max="3591" width="9.625" style="242" customWidth="1"/>
    <col min="3592" max="3593" width="8.875" style="242" customWidth="1"/>
    <col min="3594" max="3594" width="11.25" style="242" customWidth="1"/>
    <col min="3595" max="3597" width="8.875" style="242" customWidth="1"/>
    <col min="3598" max="3840" width="9" style="242"/>
    <col min="3841" max="3841" width="11.75" style="242" customWidth="1"/>
    <col min="3842" max="3842" width="13.125" style="242" customWidth="1"/>
    <col min="3843" max="3843" width="6.625" style="242" customWidth="1"/>
    <col min="3844" max="3844" width="8.875" style="242" customWidth="1"/>
    <col min="3845" max="3845" width="10.25" style="242" customWidth="1"/>
    <col min="3846" max="3846" width="26.125" style="242" customWidth="1"/>
    <col min="3847" max="3847" width="9.625" style="242" customWidth="1"/>
    <col min="3848" max="3849" width="8.875" style="242" customWidth="1"/>
    <col min="3850" max="3850" width="11.25" style="242" customWidth="1"/>
    <col min="3851" max="3853" width="8.875" style="242" customWidth="1"/>
    <col min="3854" max="4096" width="9" style="242"/>
    <col min="4097" max="4097" width="11.75" style="242" customWidth="1"/>
    <col min="4098" max="4098" width="13.125" style="242" customWidth="1"/>
    <col min="4099" max="4099" width="6.625" style="242" customWidth="1"/>
    <col min="4100" max="4100" width="8.875" style="242" customWidth="1"/>
    <col min="4101" max="4101" width="10.25" style="242" customWidth="1"/>
    <col min="4102" max="4102" width="26.125" style="242" customWidth="1"/>
    <col min="4103" max="4103" width="9.625" style="242" customWidth="1"/>
    <col min="4104" max="4105" width="8.875" style="242" customWidth="1"/>
    <col min="4106" max="4106" width="11.25" style="242" customWidth="1"/>
    <col min="4107" max="4109" width="8.875" style="242" customWidth="1"/>
    <col min="4110" max="4352" width="9" style="242"/>
    <col min="4353" max="4353" width="11.75" style="242" customWidth="1"/>
    <col min="4354" max="4354" width="13.125" style="242" customWidth="1"/>
    <col min="4355" max="4355" width="6.625" style="242" customWidth="1"/>
    <col min="4356" max="4356" width="8.875" style="242" customWidth="1"/>
    <col min="4357" max="4357" width="10.25" style="242" customWidth="1"/>
    <col min="4358" max="4358" width="26.125" style="242" customWidth="1"/>
    <col min="4359" max="4359" width="9.625" style="242" customWidth="1"/>
    <col min="4360" max="4361" width="8.875" style="242" customWidth="1"/>
    <col min="4362" max="4362" width="11.25" style="242" customWidth="1"/>
    <col min="4363" max="4365" width="8.875" style="242" customWidth="1"/>
    <col min="4366" max="4608" width="9" style="242"/>
    <col min="4609" max="4609" width="11.75" style="242" customWidth="1"/>
    <col min="4610" max="4610" width="13.125" style="242" customWidth="1"/>
    <col min="4611" max="4611" width="6.625" style="242" customWidth="1"/>
    <col min="4612" max="4612" width="8.875" style="242" customWidth="1"/>
    <col min="4613" max="4613" width="10.25" style="242" customWidth="1"/>
    <col min="4614" max="4614" width="26.125" style="242" customWidth="1"/>
    <col min="4615" max="4615" width="9.625" style="242" customWidth="1"/>
    <col min="4616" max="4617" width="8.875" style="242" customWidth="1"/>
    <col min="4618" max="4618" width="11.25" style="242" customWidth="1"/>
    <col min="4619" max="4621" width="8.875" style="242" customWidth="1"/>
    <col min="4622" max="4864" width="9" style="242"/>
    <col min="4865" max="4865" width="11.75" style="242" customWidth="1"/>
    <col min="4866" max="4866" width="13.125" style="242" customWidth="1"/>
    <col min="4867" max="4867" width="6.625" style="242" customWidth="1"/>
    <col min="4868" max="4868" width="8.875" style="242" customWidth="1"/>
    <col min="4869" max="4869" width="10.25" style="242" customWidth="1"/>
    <col min="4870" max="4870" width="26.125" style="242" customWidth="1"/>
    <col min="4871" max="4871" width="9.625" style="242" customWidth="1"/>
    <col min="4872" max="4873" width="8.875" style="242" customWidth="1"/>
    <col min="4874" max="4874" width="11.25" style="242" customWidth="1"/>
    <col min="4875" max="4877" width="8.875" style="242" customWidth="1"/>
    <col min="4878" max="5120" width="9" style="242"/>
    <col min="5121" max="5121" width="11.75" style="242" customWidth="1"/>
    <col min="5122" max="5122" width="13.125" style="242" customWidth="1"/>
    <col min="5123" max="5123" width="6.625" style="242" customWidth="1"/>
    <col min="5124" max="5124" width="8.875" style="242" customWidth="1"/>
    <col min="5125" max="5125" width="10.25" style="242" customWidth="1"/>
    <col min="5126" max="5126" width="26.125" style="242" customWidth="1"/>
    <col min="5127" max="5127" width="9.625" style="242" customWidth="1"/>
    <col min="5128" max="5129" width="8.875" style="242" customWidth="1"/>
    <col min="5130" max="5130" width="11.25" style="242" customWidth="1"/>
    <col min="5131" max="5133" width="8.875" style="242" customWidth="1"/>
    <col min="5134" max="5376" width="9" style="242"/>
    <col min="5377" max="5377" width="11.75" style="242" customWidth="1"/>
    <col min="5378" max="5378" width="13.125" style="242" customWidth="1"/>
    <col min="5379" max="5379" width="6.625" style="242" customWidth="1"/>
    <col min="5380" max="5380" width="8.875" style="242" customWidth="1"/>
    <col min="5381" max="5381" width="10.25" style="242" customWidth="1"/>
    <col min="5382" max="5382" width="26.125" style="242" customWidth="1"/>
    <col min="5383" max="5383" width="9.625" style="242" customWidth="1"/>
    <col min="5384" max="5385" width="8.875" style="242" customWidth="1"/>
    <col min="5386" max="5386" width="11.25" style="242" customWidth="1"/>
    <col min="5387" max="5389" width="8.875" style="242" customWidth="1"/>
    <col min="5390" max="5632" width="9" style="242"/>
    <col min="5633" max="5633" width="11.75" style="242" customWidth="1"/>
    <col min="5634" max="5634" width="13.125" style="242" customWidth="1"/>
    <col min="5635" max="5635" width="6.625" style="242" customWidth="1"/>
    <col min="5636" max="5636" width="8.875" style="242" customWidth="1"/>
    <col min="5637" max="5637" width="10.25" style="242" customWidth="1"/>
    <col min="5638" max="5638" width="26.125" style="242" customWidth="1"/>
    <col min="5639" max="5639" width="9.625" style="242" customWidth="1"/>
    <col min="5640" max="5641" width="8.875" style="242" customWidth="1"/>
    <col min="5642" max="5642" width="11.25" style="242" customWidth="1"/>
    <col min="5643" max="5645" width="8.875" style="242" customWidth="1"/>
    <col min="5646" max="5888" width="9" style="242"/>
    <col min="5889" max="5889" width="11.75" style="242" customWidth="1"/>
    <col min="5890" max="5890" width="13.125" style="242" customWidth="1"/>
    <col min="5891" max="5891" width="6.625" style="242" customWidth="1"/>
    <col min="5892" max="5892" width="8.875" style="242" customWidth="1"/>
    <col min="5893" max="5893" width="10.25" style="242" customWidth="1"/>
    <col min="5894" max="5894" width="26.125" style="242" customWidth="1"/>
    <col min="5895" max="5895" width="9.625" style="242" customWidth="1"/>
    <col min="5896" max="5897" width="8.875" style="242" customWidth="1"/>
    <col min="5898" max="5898" width="11.25" style="242" customWidth="1"/>
    <col min="5899" max="5901" width="8.875" style="242" customWidth="1"/>
    <col min="5902" max="6144" width="9" style="242"/>
    <col min="6145" max="6145" width="11.75" style="242" customWidth="1"/>
    <col min="6146" max="6146" width="13.125" style="242" customWidth="1"/>
    <col min="6147" max="6147" width="6.625" style="242" customWidth="1"/>
    <col min="6148" max="6148" width="8.875" style="242" customWidth="1"/>
    <col min="6149" max="6149" width="10.25" style="242" customWidth="1"/>
    <col min="6150" max="6150" width="26.125" style="242" customWidth="1"/>
    <col min="6151" max="6151" width="9.625" style="242" customWidth="1"/>
    <col min="6152" max="6153" width="8.875" style="242" customWidth="1"/>
    <col min="6154" max="6154" width="11.25" style="242" customWidth="1"/>
    <col min="6155" max="6157" width="8.875" style="242" customWidth="1"/>
    <col min="6158" max="6400" width="9" style="242"/>
    <col min="6401" max="6401" width="11.75" style="242" customWidth="1"/>
    <col min="6402" max="6402" width="13.125" style="242" customWidth="1"/>
    <col min="6403" max="6403" width="6.625" style="242" customWidth="1"/>
    <col min="6404" max="6404" width="8.875" style="242" customWidth="1"/>
    <col min="6405" max="6405" width="10.25" style="242" customWidth="1"/>
    <col min="6406" max="6406" width="26.125" style="242" customWidth="1"/>
    <col min="6407" max="6407" width="9.625" style="242" customWidth="1"/>
    <col min="6408" max="6409" width="8.875" style="242" customWidth="1"/>
    <col min="6410" max="6410" width="11.25" style="242" customWidth="1"/>
    <col min="6411" max="6413" width="8.875" style="242" customWidth="1"/>
    <col min="6414" max="6656" width="9" style="242"/>
    <col min="6657" max="6657" width="11.75" style="242" customWidth="1"/>
    <col min="6658" max="6658" width="13.125" style="242" customWidth="1"/>
    <col min="6659" max="6659" width="6.625" style="242" customWidth="1"/>
    <col min="6660" max="6660" width="8.875" style="242" customWidth="1"/>
    <col min="6661" max="6661" width="10.25" style="242" customWidth="1"/>
    <col min="6662" max="6662" width="26.125" style="242" customWidth="1"/>
    <col min="6663" max="6663" width="9.625" style="242" customWidth="1"/>
    <col min="6664" max="6665" width="8.875" style="242" customWidth="1"/>
    <col min="6666" max="6666" width="11.25" style="242" customWidth="1"/>
    <col min="6667" max="6669" width="8.875" style="242" customWidth="1"/>
    <col min="6670" max="6912" width="9" style="242"/>
    <col min="6913" max="6913" width="11.75" style="242" customWidth="1"/>
    <col min="6914" max="6914" width="13.125" style="242" customWidth="1"/>
    <col min="6915" max="6915" width="6.625" style="242" customWidth="1"/>
    <col min="6916" max="6916" width="8.875" style="242" customWidth="1"/>
    <col min="6917" max="6917" width="10.25" style="242" customWidth="1"/>
    <col min="6918" max="6918" width="26.125" style="242" customWidth="1"/>
    <col min="6919" max="6919" width="9.625" style="242" customWidth="1"/>
    <col min="6920" max="6921" width="8.875" style="242" customWidth="1"/>
    <col min="6922" max="6922" width="11.25" style="242" customWidth="1"/>
    <col min="6923" max="6925" width="8.875" style="242" customWidth="1"/>
    <col min="6926" max="7168" width="9" style="242"/>
    <col min="7169" max="7169" width="11.75" style="242" customWidth="1"/>
    <col min="7170" max="7170" width="13.125" style="242" customWidth="1"/>
    <col min="7171" max="7171" width="6.625" style="242" customWidth="1"/>
    <col min="7172" max="7172" width="8.875" style="242" customWidth="1"/>
    <col min="7173" max="7173" width="10.25" style="242" customWidth="1"/>
    <col min="7174" max="7174" width="26.125" style="242" customWidth="1"/>
    <col min="7175" max="7175" width="9.625" style="242" customWidth="1"/>
    <col min="7176" max="7177" width="8.875" style="242" customWidth="1"/>
    <col min="7178" max="7178" width="11.25" style="242" customWidth="1"/>
    <col min="7179" max="7181" width="8.875" style="242" customWidth="1"/>
    <col min="7182" max="7424" width="9" style="242"/>
    <col min="7425" max="7425" width="11.75" style="242" customWidth="1"/>
    <col min="7426" max="7426" width="13.125" style="242" customWidth="1"/>
    <col min="7427" max="7427" width="6.625" style="242" customWidth="1"/>
    <col min="7428" max="7428" width="8.875" style="242" customWidth="1"/>
    <col min="7429" max="7429" width="10.25" style="242" customWidth="1"/>
    <col min="7430" max="7430" width="26.125" style="242" customWidth="1"/>
    <col min="7431" max="7431" width="9.625" style="242" customWidth="1"/>
    <col min="7432" max="7433" width="8.875" style="242" customWidth="1"/>
    <col min="7434" max="7434" width="11.25" style="242" customWidth="1"/>
    <col min="7435" max="7437" width="8.875" style="242" customWidth="1"/>
    <col min="7438" max="7680" width="9" style="242"/>
    <col min="7681" max="7681" width="11.75" style="242" customWidth="1"/>
    <col min="7682" max="7682" width="13.125" style="242" customWidth="1"/>
    <col min="7683" max="7683" width="6.625" style="242" customWidth="1"/>
    <col min="7684" max="7684" width="8.875" style="242" customWidth="1"/>
    <col min="7685" max="7685" width="10.25" style="242" customWidth="1"/>
    <col min="7686" max="7686" width="26.125" style="242" customWidth="1"/>
    <col min="7687" max="7687" width="9.625" style="242" customWidth="1"/>
    <col min="7688" max="7689" width="8.875" style="242" customWidth="1"/>
    <col min="7690" max="7690" width="11.25" style="242" customWidth="1"/>
    <col min="7691" max="7693" width="8.875" style="242" customWidth="1"/>
    <col min="7694" max="7936" width="9" style="242"/>
    <col min="7937" max="7937" width="11.75" style="242" customWidth="1"/>
    <col min="7938" max="7938" width="13.125" style="242" customWidth="1"/>
    <col min="7939" max="7939" width="6.625" style="242" customWidth="1"/>
    <col min="7940" max="7940" width="8.875" style="242" customWidth="1"/>
    <col min="7941" max="7941" width="10.25" style="242" customWidth="1"/>
    <col min="7942" max="7942" width="26.125" style="242" customWidth="1"/>
    <col min="7943" max="7943" width="9.625" style="242" customWidth="1"/>
    <col min="7944" max="7945" width="8.875" style="242" customWidth="1"/>
    <col min="7946" max="7946" width="11.25" style="242" customWidth="1"/>
    <col min="7947" max="7949" width="8.875" style="242" customWidth="1"/>
    <col min="7950" max="8192" width="9" style="242"/>
    <col min="8193" max="8193" width="11.75" style="242" customWidth="1"/>
    <col min="8194" max="8194" width="13.125" style="242" customWidth="1"/>
    <col min="8195" max="8195" width="6.625" style="242" customWidth="1"/>
    <col min="8196" max="8196" width="8.875" style="242" customWidth="1"/>
    <col min="8197" max="8197" width="10.25" style="242" customWidth="1"/>
    <col min="8198" max="8198" width="26.125" style="242" customWidth="1"/>
    <col min="8199" max="8199" width="9.625" style="242" customWidth="1"/>
    <col min="8200" max="8201" width="8.875" style="242" customWidth="1"/>
    <col min="8202" max="8202" width="11.25" style="242" customWidth="1"/>
    <col min="8203" max="8205" width="8.875" style="242" customWidth="1"/>
    <col min="8206" max="8448" width="9" style="242"/>
    <col min="8449" max="8449" width="11.75" style="242" customWidth="1"/>
    <col min="8450" max="8450" width="13.125" style="242" customWidth="1"/>
    <col min="8451" max="8451" width="6.625" style="242" customWidth="1"/>
    <col min="8452" max="8452" width="8.875" style="242" customWidth="1"/>
    <col min="8453" max="8453" width="10.25" style="242" customWidth="1"/>
    <col min="8454" max="8454" width="26.125" style="242" customWidth="1"/>
    <col min="8455" max="8455" width="9.625" style="242" customWidth="1"/>
    <col min="8456" max="8457" width="8.875" style="242" customWidth="1"/>
    <col min="8458" max="8458" width="11.25" style="242" customWidth="1"/>
    <col min="8459" max="8461" width="8.875" style="242" customWidth="1"/>
    <col min="8462" max="8704" width="9" style="242"/>
    <col min="8705" max="8705" width="11.75" style="242" customWidth="1"/>
    <col min="8706" max="8706" width="13.125" style="242" customWidth="1"/>
    <col min="8707" max="8707" width="6.625" style="242" customWidth="1"/>
    <col min="8708" max="8708" width="8.875" style="242" customWidth="1"/>
    <col min="8709" max="8709" width="10.25" style="242" customWidth="1"/>
    <col min="8710" max="8710" width="26.125" style="242" customWidth="1"/>
    <col min="8711" max="8711" width="9.625" style="242" customWidth="1"/>
    <col min="8712" max="8713" width="8.875" style="242" customWidth="1"/>
    <col min="8714" max="8714" width="11.25" style="242" customWidth="1"/>
    <col min="8715" max="8717" width="8.875" style="242" customWidth="1"/>
    <col min="8718" max="8960" width="9" style="242"/>
    <col min="8961" max="8961" width="11.75" style="242" customWidth="1"/>
    <col min="8962" max="8962" width="13.125" style="242" customWidth="1"/>
    <col min="8963" max="8963" width="6.625" style="242" customWidth="1"/>
    <col min="8964" max="8964" width="8.875" style="242" customWidth="1"/>
    <col min="8965" max="8965" width="10.25" style="242" customWidth="1"/>
    <col min="8966" max="8966" width="26.125" style="242" customWidth="1"/>
    <col min="8967" max="8967" width="9.625" style="242" customWidth="1"/>
    <col min="8968" max="8969" width="8.875" style="242" customWidth="1"/>
    <col min="8970" max="8970" width="11.25" style="242" customWidth="1"/>
    <col min="8971" max="8973" width="8.875" style="242" customWidth="1"/>
    <col min="8974" max="9216" width="9" style="242"/>
    <col min="9217" max="9217" width="11.75" style="242" customWidth="1"/>
    <col min="9218" max="9218" width="13.125" style="242" customWidth="1"/>
    <col min="9219" max="9219" width="6.625" style="242" customWidth="1"/>
    <col min="9220" max="9220" width="8.875" style="242" customWidth="1"/>
    <col min="9221" max="9221" width="10.25" style="242" customWidth="1"/>
    <col min="9222" max="9222" width="26.125" style="242" customWidth="1"/>
    <col min="9223" max="9223" width="9.625" style="242" customWidth="1"/>
    <col min="9224" max="9225" width="8.875" style="242" customWidth="1"/>
    <col min="9226" max="9226" width="11.25" style="242" customWidth="1"/>
    <col min="9227" max="9229" width="8.875" style="242" customWidth="1"/>
    <col min="9230" max="9472" width="9" style="242"/>
    <col min="9473" max="9473" width="11.75" style="242" customWidth="1"/>
    <col min="9474" max="9474" width="13.125" style="242" customWidth="1"/>
    <col min="9475" max="9475" width="6.625" style="242" customWidth="1"/>
    <col min="9476" max="9476" width="8.875" style="242" customWidth="1"/>
    <col min="9477" max="9477" width="10.25" style="242" customWidth="1"/>
    <col min="9478" max="9478" width="26.125" style="242" customWidth="1"/>
    <col min="9479" max="9479" width="9.625" style="242" customWidth="1"/>
    <col min="9480" max="9481" width="8.875" style="242" customWidth="1"/>
    <col min="9482" max="9482" width="11.25" style="242" customWidth="1"/>
    <col min="9483" max="9485" width="8.875" style="242" customWidth="1"/>
    <col min="9486" max="9728" width="9" style="242"/>
    <col min="9729" max="9729" width="11.75" style="242" customWidth="1"/>
    <col min="9730" max="9730" width="13.125" style="242" customWidth="1"/>
    <col min="9731" max="9731" width="6.625" style="242" customWidth="1"/>
    <col min="9732" max="9732" width="8.875" style="242" customWidth="1"/>
    <col min="9733" max="9733" width="10.25" style="242" customWidth="1"/>
    <col min="9734" max="9734" width="26.125" style="242" customWidth="1"/>
    <col min="9735" max="9735" width="9.625" style="242" customWidth="1"/>
    <col min="9736" max="9737" width="8.875" style="242" customWidth="1"/>
    <col min="9738" max="9738" width="11.25" style="242" customWidth="1"/>
    <col min="9739" max="9741" width="8.875" style="242" customWidth="1"/>
    <col min="9742" max="9984" width="9" style="242"/>
    <col min="9985" max="9985" width="11.75" style="242" customWidth="1"/>
    <col min="9986" max="9986" width="13.125" style="242" customWidth="1"/>
    <col min="9987" max="9987" width="6.625" style="242" customWidth="1"/>
    <col min="9988" max="9988" width="8.875" style="242" customWidth="1"/>
    <col min="9989" max="9989" width="10.25" style="242" customWidth="1"/>
    <col min="9990" max="9990" width="26.125" style="242" customWidth="1"/>
    <col min="9991" max="9991" width="9.625" style="242" customWidth="1"/>
    <col min="9992" max="9993" width="8.875" style="242" customWidth="1"/>
    <col min="9994" max="9994" width="11.25" style="242" customWidth="1"/>
    <col min="9995" max="9997" width="8.875" style="242" customWidth="1"/>
    <col min="9998" max="10240" width="9" style="242"/>
    <col min="10241" max="10241" width="11.75" style="242" customWidth="1"/>
    <col min="10242" max="10242" width="13.125" style="242" customWidth="1"/>
    <col min="10243" max="10243" width="6.625" style="242" customWidth="1"/>
    <col min="10244" max="10244" width="8.875" style="242" customWidth="1"/>
    <col min="10245" max="10245" width="10.25" style="242" customWidth="1"/>
    <col min="10246" max="10246" width="26.125" style="242" customWidth="1"/>
    <col min="10247" max="10247" width="9.625" style="242" customWidth="1"/>
    <col min="10248" max="10249" width="8.875" style="242" customWidth="1"/>
    <col min="10250" max="10250" width="11.25" style="242" customWidth="1"/>
    <col min="10251" max="10253" width="8.875" style="242" customWidth="1"/>
    <col min="10254" max="10496" width="9" style="242"/>
    <col min="10497" max="10497" width="11.75" style="242" customWidth="1"/>
    <col min="10498" max="10498" width="13.125" style="242" customWidth="1"/>
    <col min="10499" max="10499" width="6.625" style="242" customWidth="1"/>
    <col min="10500" max="10500" width="8.875" style="242" customWidth="1"/>
    <col min="10501" max="10501" width="10.25" style="242" customWidth="1"/>
    <col min="10502" max="10502" width="26.125" style="242" customWidth="1"/>
    <col min="10503" max="10503" width="9.625" style="242" customWidth="1"/>
    <col min="10504" max="10505" width="8.875" style="242" customWidth="1"/>
    <col min="10506" max="10506" width="11.25" style="242" customWidth="1"/>
    <col min="10507" max="10509" width="8.875" style="242" customWidth="1"/>
    <col min="10510" max="10752" width="9" style="242"/>
    <col min="10753" max="10753" width="11.75" style="242" customWidth="1"/>
    <col min="10754" max="10754" width="13.125" style="242" customWidth="1"/>
    <col min="10755" max="10755" width="6.625" style="242" customWidth="1"/>
    <col min="10756" max="10756" width="8.875" style="242" customWidth="1"/>
    <col min="10757" max="10757" width="10.25" style="242" customWidth="1"/>
    <col min="10758" max="10758" width="26.125" style="242" customWidth="1"/>
    <col min="10759" max="10759" width="9.625" style="242" customWidth="1"/>
    <col min="10760" max="10761" width="8.875" style="242" customWidth="1"/>
    <col min="10762" max="10762" width="11.25" style="242" customWidth="1"/>
    <col min="10763" max="10765" width="8.875" style="242" customWidth="1"/>
    <col min="10766" max="11008" width="9" style="242"/>
    <col min="11009" max="11009" width="11.75" style="242" customWidth="1"/>
    <col min="11010" max="11010" width="13.125" style="242" customWidth="1"/>
    <col min="11011" max="11011" width="6.625" style="242" customWidth="1"/>
    <col min="11012" max="11012" width="8.875" style="242" customWidth="1"/>
    <col min="11013" max="11013" width="10.25" style="242" customWidth="1"/>
    <col min="11014" max="11014" width="26.125" style="242" customWidth="1"/>
    <col min="11015" max="11015" width="9.625" style="242" customWidth="1"/>
    <col min="11016" max="11017" width="8.875" style="242" customWidth="1"/>
    <col min="11018" max="11018" width="11.25" style="242" customWidth="1"/>
    <col min="11019" max="11021" width="8.875" style="242" customWidth="1"/>
    <col min="11022" max="11264" width="9" style="242"/>
    <col min="11265" max="11265" width="11.75" style="242" customWidth="1"/>
    <col min="11266" max="11266" width="13.125" style="242" customWidth="1"/>
    <col min="11267" max="11267" width="6.625" style="242" customWidth="1"/>
    <col min="11268" max="11268" width="8.875" style="242" customWidth="1"/>
    <col min="11269" max="11269" width="10.25" style="242" customWidth="1"/>
    <col min="11270" max="11270" width="26.125" style="242" customWidth="1"/>
    <col min="11271" max="11271" width="9.625" style="242" customWidth="1"/>
    <col min="11272" max="11273" width="8.875" style="242" customWidth="1"/>
    <col min="11274" max="11274" width="11.25" style="242" customWidth="1"/>
    <col min="11275" max="11277" width="8.875" style="242" customWidth="1"/>
    <col min="11278" max="11520" width="9" style="242"/>
    <col min="11521" max="11521" width="11.75" style="242" customWidth="1"/>
    <col min="11522" max="11522" width="13.125" style="242" customWidth="1"/>
    <col min="11523" max="11523" width="6.625" style="242" customWidth="1"/>
    <col min="11524" max="11524" width="8.875" style="242" customWidth="1"/>
    <col min="11525" max="11525" width="10.25" style="242" customWidth="1"/>
    <col min="11526" max="11526" width="26.125" style="242" customWidth="1"/>
    <col min="11527" max="11527" width="9.625" style="242" customWidth="1"/>
    <col min="11528" max="11529" width="8.875" style="242" customWidth="1"/>
    <col min="11530" max="11530" width="11.25" style="242" customWidth="1"/>
    <col min="11531" max="11533" width="8.875" style="242" customWidth="1"/>
    <col min="11534" max="11776" width="9" style="242"/>
    <col min="11777" max="11777" width="11.75" style="242" customWidth="1"/>
    <col min="11778" max="11778" width="13.125" style="242" customWidth="1"/>
    <col min="11779" max="11779" width="6.625" style="242" customWidth="1"/>
    <col min="11780" max="11780" width="8.875" style="242" customWidth="1"/>
    <col min="11781" max="11781" width="10.25" style="242" customWidth="1"/>
    <col min="11782" max="11782" width="26.125" style="242" customWidth="1"/>
    <col min="11783" max="11783" width="9.625" style="242" customWidth="1"/>
    <col min="11784" max="11785" width="8.875" style="242" customWidth="1"/>
    <col min="11786" max="11786" width="11.25" style="242" customWidth="1"/>
    <col min="11787" max="11789" width="8.875" style="242" customWidth="1"/>
    <col min="11790" max="12032" width="9" style="242"/>
    <col min="12033" max="12033" width="11.75" style="242" customWidth="1"/>
    <col min="12034" max="12034" width="13.125" style="242" customWidth="1"/>
    <col min="12035" max="12035" width="6.625" style="242" customWidth="1"/>
    <col min="12036" max="12036" width="8.875" style="242" customWidth="1"/>
    <col min="12037" max="12037" width="10.25" style="242" customWidth="1"/>
    <col min="12038" max="12038" width="26.125" style="242" customWidth="1"/>
    <col min="12039" max="12039" width="9.625" style="242" customWidth="1"/>
    <col min="12040" max="12041" width="8.875" style="242" customWidth="1"/>
    <col min="12042" max="12042" width="11.25" style="242" customWidth="1"/>
    <col min="12043" max="12045" width="8.875" style="242" customWidth="1"/>
    <col min="12046" max="12288" width="9" style="242"/>
    <col min="12289" max="12289" width="11.75" style="242" customWidth="1"/>
    <col min="12290" max="12290" width="13.125" style="242" customWidth="1"/>
    <col min="12291" max="12291" width="6.625" style="242" customWidth="1"/>
    <col min="12292" max="12292" width="8.875" style="242" customWidth="1"/>
    <col min="12293" max="12293" width="10.25" style="242" customWidth="1"/>
    <col min="12294" max="12294" width="26.125" style="242" customWidth="1"/>
    <col min="12295" max="12295" width="9.625" style="242" customWidth="1"/>
    <col min="12296" max="12297" width="8.875" style="242" customWidth="1"/>
    <col min="12298" max="12298" width="11.25" style="242" customWidth="1"/>
    <col min="12299" max="12301" width="8.875" style="242" customWidth="1"/>
    <col min="12302" max="12544" width="9" style="242"/>
    <col min="12545" max="12545" width="11.75" style="242" customWidth="1"/>
    <col min="12546" max="12546" width="13.125" style="242" customWidth="1"/>
    <col min="12547" max="12547" width="6.625" style="242" customWidth="1"/>
    <col min="12548" max="12548" width="8.875" style="242" customWidth="1"/>
    <col min="12549" max="12549" width="10.25" style="242" customWidth="1"/>
    <col min="12550" max="12550" width="26.125" style="242" customWidth="1"/>
    <col min="12551" max="12551" width="9.625" style="242" customWidth="1"/>
    <col min="12552" max="12553" width="8.875" style="242" customWidth="1"/>
    <col min="12554" max="12554" width="11.25" style="242" customWidth="1"/>
    <col min="12555" max="12557" width="8.875" style="242" customWidth="1"/>
    <col min="12558" max="12800" width="9" style="242"/>
    <col min="12801" max="12801" width="11.75" style="242" customWidth="1"/>
    <col min="12802" max="12802" width="13.125" style="242" customWidth="1"/>
    <col min="12803" max="12803" width="6.625" style="242" customWidth="1"/>
    <col min="12804" max="12804" width="8.875" style="242" customWidth="1"/>
    <col min="12805" max="12805" width="10.25" style="242" customWidth="1"/>
    <col min="12806" max="12806" width="26.125" style="242" customWidth="1"/>
    <col min="12807" max="12807" width="9.625" style="242" customWidth="1"/>
    <col min="12808" max="12809" width="8.875" style="242" customWidth="1"/>
    <col min="12810" max="12810" width="11.25" style="242" customWidth="1"/>
    <col min="12811" max="12813" width="8.875" style="242" customWidth="1"/>
    <col min="12814" max="13056" width="9" style="242"/>
    <col min="13057" max="13057" width="11.75" style="242" customWidth="1"/>
    <col min="13058" max="13058" width="13.125" style="242" customWidth="1"/>
    <col min="13059" max="13059" width="6.625" style="242" customWidth="1"/>
    <col min="13060" max="13060" width="8.875" style="242" customWidth="1"/>
    <col min="13061" max="13061" width="10.25" style="242" customWidth="1"/>
    <col min="13062" max="13062" width="26.125" style="242" customWidth="1"/>
    <col min="13063" max="13063" width="9.625" style="242" customWidth="1"/>
    <col min="13064" max="13065" width="8.875" style="242" customWidth="1"/>
    <col min="13066" max="13066" width="11.25" style="242" customWidth="1"/>
    <col min="13067" max="13069" width="8.875" style="242" customWidth="1"/>
    <col min="13070" max="13312" width="9" style="242"/>
    <col min="13313" max="13313" width="11.75" style="242" customWidth="1"/>
    <col min="13314" max="13314" width="13.125" style="242" customWidth="1"/>
    <col min="13315" max="13315" width="6.625" style="242" customWidth="1"/>
    <col min="13316" max="13316" width="8.875" style="242" customWidth="1"/>
    <col min="13317" max="13317" width="10.25" style="242" customWidth="1"/>
    <col min="13318" max="13318" width="26.125" style="242" customWidth="1"/>
    <col min="13319" max="13319" width="9.625" style="242" customWidth="1"/>
    <col min="13320" max="13321" width="8.875" style="242" customWidth="1"/>
    <col min="13322" max="13322" width="11.25" style="242" customWidth="1"/>
    <col min="13323" max="13325" width="8.875" style="242" customWidth="1"/>
    <col min="13326" max="13568" width="9" style="242"/>
    <col min="13569" max="13569" width="11.75" style="242" customWidth="1"/>
    <col min="13570" max="13570" width="13.125" style="242" customWidth="1"/>
    <col min="13571" max="13571" width="6.625" style="242" customWidth="1"/>
    <col min="13572" max="13572" width="8.875" style="242" customWidth="1"/>
    <col min="13573" max="13573" width="10.25" style="242" customWidth="1"/>
    <col min="13574" max="13574" width="26.125" style="242" customWidth="1"/>
    <col min="13575" max="13575" width="9.625" style="242" customWidth="1"/>
    <col min="13576" max="13577" width="8.875" style="242" customWidth="1"/>
    <col min="13578" max="13578" width="11.25" style="242" customWidth="1"/>
    <col min="13579" max="13581" width="8.875" style="242" customWidth="1"/>
    <col min="13582" max="13824" width="9" style="242"/>
    <col min="13825" max="13825" width="11.75" style="242" customWidth="1"/>
    <col min="13826" max="13826" width="13.125" style="242" customWidth="1"/>
    <col min="13827" max="13827" width="6.625" style="242" customWidth="1"/>
    <col min="13828" max="13828" width="8.875" style="242" customWidth="1"/>
    <col min="13829" max="13829" width="10.25" style="242" customWidth="1"/>
    <col min="13830" max="13830" width="26.125" style="242" customWidth="1"/>
    <col min="13831" max="13831" width="9.625" style="242" customWidth="1"/>
    <col min="13832" max="13833" width="8.875" style="242" customWidth="1"/>
    <col min="13834" max="13834" width="11.25" style="242" customWidth="1"/>
    <col min="13835" max="13837" width="8.875" style="242" customWidth="1"/>
    <col min="13838" max="14080" width="9" style="242"/>
    <col min="14081" max="14081" width="11.75" style="242" customWidth="1"/>
    <col min="14082" max="14082" width="13.125" style="242" customWidth="1"/>
    <col min="14083" max="14083" width="6.625" style="242" customWidth="1"/>
    <col min="14084" max="14084" width="8.875" style="242" customWidth="1"/>
    <col min="14085" max="14085" width="10.25" style="242" customWidth="1"/>
    <col min="14086" max="14086" width="26.125" style="242" customWidth="1"/>
    <col min="14087" max="14087" width="9.625" style="242" customWidth="1"/>
    <col min="14088" max="14089" width="8.875" style="242" customWidth="1"/>
    <col min="14090" max="14090" width="11.25" style="242" customWidth="1"/>
    <col min="14091" max="14093" width="8.875" style="242" customWidth="1"/>
    <col min="14094" max="14336" width="9" style="242"/>
    <col min="14337" max="14337" width="11.75" style="242" customWidth="1"/>
    <col min="14338" max="14338" width="13.125" style="242" customWidth="1"/>
    <col min="14339" max="14339" width="6.625" style="242" customWidth="1"/>
    <col min="14340" max="14340" width="8.875" style="242" customWidth="1"/>
    <col min="14341" max="14341" width="10.25" style="242" customWidth="1"/>
    <col min="14342" max="14342" width="26.125" style="242" customWidth="1"/>
    <col min="14343" max="14343" width="9.625" style="242" customWidth="1"/>
    <col min="14344" max="14345" width="8.875" style="242" customWidth="1"/>
    <col min="14346" max="14346" width="11.25" style="242" customWidth="1"/>
    <col min="14347" max="14349" width="8.875" style="242" customWidth="1"/>
    <col min="14350" max="14592" width="9" style="242"/>
    <col min="14593" max="14593" width="11.75" style="242" customWidth="1"/>
    <col min="14594" max="14594" width="13.125" style="242" customWidth="1"/>
    <col min="14595" max="14595" width="6.625" style="242" customWidth="1"/>
    <col min="14596" max="14596" width="8.875" style="242" customWidth="1"/>
    <col min="14597" max="14597" width="10.25" style="242" customWidth="1"/>
    <col min="14598" max="14598" width="26.125" style="242" customWidth="1"/>
    <col min="14599" max="14599" width="9.625" style="242" customWidth="1"/>
    <col min="14600" max="14601" width="8.875" style="242" customWidth="1"/>
    <col min="14602" max="14602" width="11.25" style="242" customWidth="1"/>
    <col min="14603" max="14605" width="8.875" style="242" customWidth="1"/>
    <col min="14606" max="14848" width="9" style="242"/>
    <col min="14849" max="14849" width="11.75" style="242" customWidth="1"/>
    <col min="14850" max="14850" width="13.125" style="242" customWidth="1"/>
    <col min="14851" max="14851" width="6.625" style="242" customWidth="1"/>
    <col min="14852" max="14852" width="8.875" style="242" customWidth="1"/>
    <col min="14853" max="14853" width="10.25" style="242" customWidth="1"/>
    <col min="14854" max="14854" width="26.125" style="242" customWidth="1"/>
    <col min="14855" max="14855" width="9.625" style="242" customWidth="1"/>
    <col min="14856" max="14857" width="8.875" style="242" customWidth="1"/>
    <col min="14858" max="14858" width="11.25" style="242" customWidth="1"/>
    <col min="14859" max="14861" width="8.875" style="242" customWidth="1"/>
    <col min="14862" max="15104" width="9" style="242"/>
    <col min="15105" max="15105" width="11.75" style="242" customWidth="1"/>
    <col min="15106" max="15106" width="13.125" style="242" customWidth="1"/>
    <col min="15107" max="15107" width="6.625" style="242" customWidth="1"/>
    <col min="15108" max="15108" width="8.875" style="242" customWidth="1"/>
    <col min="15109" max="15109" width="10.25" style="242" customWidth="1"/>
    <col min="15110" max="15110" width="26.125" style="242" customWidth="1"/>
    <col min="15111" max="15111" width="9.625" style="242" customWidth="1"/>
    <col min="15112" max="15113" width="8.875" style="242" customWidth="1"/>
    <col min="15114" max="15114" width="11.25" style="242" customWidth="1"/>
    <col min="15115" max="15117" width="8.875" style="242" customWidth="1"/>
    <col min="15118" max="15360" width="9" style="242"/>
    <col min="15361" max="15361" width="11.75" style="242" customWidth="1"/>
    <col min="15362" max="15362" width="13.125" style="242" customWidth="1"/>
    <col min="15363" max="15363" width="6.625" style="242" customWidth="1"/>
    <col min="15364" max="15364" width="8.875" style="242" customWidth="1"/>
    <col min="15365" max="15365" width="10.25" style="242" customWidth="1"/>
    <col min="15366" max="15366" width="26.125" style="242" customWidth="1"/>
    <col min="15367" max="15367" width="9.625" style="242" customWidth="1"/>
    <col min="15368" max="15369" width="8.875" style="242" customWidth="1"/>
    <col min="15370" max="15370" width="11.25" style="242" customWidth="1"/>
    <col min="15371" max="15373" width="8.875" style="242" customWidth="1"/>
    <col min="15374" max="15616" width="9" style="242"/>
    <col min="15617" max="15617" width="11.75" style="242" customWidth="1"/>
    <col min="15618" max="15618" width="13.125" style="242" customWidth="1"/>
    <col min="15619" max="15619" width="6.625" style="242" customWidth="1"/>
    <col min="15620" max="15620" width="8.875" style="242" customWidth="1"/>
    <col min="15621" max="15621" width="10.25" style="242" customWidth="1"/>
    <col min="15622" max="15622" width="26.125" style="242" customWidth="1"/>
    <col min="15623" max="15623" width="9.625" style="242" customWidth="1"/>
    <col min="15624" max="15625" width="8.875" style="242" customWidth="1"/>
    <col min="15626" max="15626" width="11.25" style="242" customWidth="1"/>
    <col min="15627" max="15629" width="8.875" style="242" customWidth="1"/>
    <col min="15630" max="15872" width="9" style="242"/>
    <col min="15873" max="15873" width="11.75" style="242" customWidth="1"/>
    <col min="15874" max="15874" width="13.125" style="242" customWidth="1"/>
    <col min="15875" max="15875" width="6.625" style="242" customWidth="1"/>
    <col min="15876" max="15876" width="8.875" style="242" customWidth="1"/>
    <col min="15877" max="15877" width="10.25" style="242" customWidth="1"/>
    <col min="15878" max="15878" width="26.125" style="242" customWidth="1"/>
    <col min="15879" max="15879" width="9.625" style="242" customWidth="1"/>
    <col min="15880" max="15881" width="8.875" style="242" customWidth="1"/>
    <col min="15882" max="15882" width="11.25" style="242" customWidth="1"/>
    <col min="15883" max="15885" width="8.875" style="242" customWidth="1"/>
    <col min="15886" max="16128" width="9" style="242"/>
    <col min="16129" max="16129" width="11.75" style="242" customWidth="1"/>
    <col min="16130" max="16130" width="13.125" style="242" customWidth="1"/>
    <col min="16131" max="16131" width="6.625" style="242" customWidth="1"/>
    <col min="16132" max="16132" width="8.875" style="242" customWidth="1"/>
    <col min="16133" max="16133" width="10.25" style="242" customWidth="1"/>
    <col min="16134" max="16134" width="26.125" style="242" customWidth="1"/>
    <col min="16135" max="16135" width="9.625" style="242" customWidth="1"/>
    <col min="16136" max="16137" width="8.875" style="242" customWidth="1"/>
    <col min="16138" max="16138" width="11.25" style="242" customWidth="1"/>
    <col min="16139" max="16141" width="8.875" style="242" customWidth="1"/>
    <col min="16142" max="16384" width="9" style="242"/>
  </cols>
  <sheetData>
    <row r="1" spans="1:13" ht="20.100000000000001" customHeight="1">
      <c r="A1" s="972" t="s">
        <v>729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  <c r="L1" s="972"/>
      <c r="M1" s="972"/>
    </row>
    <row r="2" spans="1:13" ht="20.100000000000001" customHeight="1">
      <c r="A2" s="314"/>
      <c r="B2" s="254"/>
      <c r="D2" s="243"/>
      <c r="E2" s="243"/>
      <c r="F2" s="243"/>
      <c r="G2" s="243"/>
      <c r="H2" s="243"/>
      <c r="I2" s="243"/>
      <c r="J2" s="243"/>
      <c r="K2" s="243"/>
      <c r="L2" s="243" t="s">
        <v>674</v>
      </c>
    </row>
    <row r="3" spans="1:13" ht="20.100000000000001" customHeight="1">
      <c r="A3" s="335"/>
      <c r="B3" s="254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1:13" ht="21.95" customHeight="1">
      <c r="A4" s="970" t="s">
        <v>2</v>
      </c>
      <c r="B4" s="970" t="s">
        <v>65</v>
      </c>
      <c r="C4" s="970" t="s">
        <v>4</v>
      </c>
      <c r="D4" s="970" t="s">
        <v>5</v>
      </c>
      <c r="E4" s="970" t="s">
        <v>7</v>
      </c>
      <c r="F4" s="970" t="s">
        <v>672</v>
      </c>
      <c r="G4" s="973" t="s">
        <v>160</v>
      </c>
      <c r="H4" s="974"/>
      <c r="I4" s="974"/>
      <c r="J4" s="974"/>
      <c r="K4" s="974"/>
      <c r="L4" s="974"/>
      <c r="M4" s="244"/>
    </row>
    <row r="5" spans="1:13" ht="21.95" customHeight="1">
      <c r="A5" s="971"/>
      <c r="B5" s="971"/>
      <c r="C5" s="971"/>
      <c r="D5" s="971"/>
      <c r="E5" s="971"/>
      <c r="F5" s="971"/>
      <c r="G5" s="970" t="s">
        <v>10</v>
      </c>
      <c r="H5" s="973" t="s">
        <v>11</v>
      </c>
      <c r="I5" s="974"/>
      <c r="J5" s="975"/>
      <c r="K5" s="970" t="s">
        <v>12</v>
      </c>
      <c r="L5" s="970" t="s">
        <v>13</v>
      </c>
      <c r="M5" s="971"/>
    </row>
    <row r="6" spans="1:13" ht="44.1" customHeight="1">
      <c r="A6" s="971"/>
      <c r="B6" s="971"/>
      <c r="C6" s="971"/>
      <c r="D6" s="971"/>
      <c r="E6" s="971"/>
      <c r="F6" s="971"/>
      <c r="G6" s="971"/>
      <c r="H6" s="337" t="s">
        <v>15</v>
      </c>
      <c r="I6" s="337" t="s">
        <v>16</v>
      </c>
      <c r="J6" s="337" t="s">
        <v>17</v>
      </c>
      <c r="K6" s="971"/>
      <c r="L6" s="971"/>
      <c r="M6" s="971"/>
    </row>
    <row r="7" spans="1:13" ht="20.100000000000001" customHeight="1">
      <c r="A7" s="395" t="s">
        <v>623</v>
      </c>
      <c r="B7" s="396">
        <v>2560</v>
      </c>
      <c r="C7" s="397"/>
      <c r="D7" s="398" t="s">
        <v>20</v>
      </c>
      <c r="E7" s="395" t="s">
        <v>517</v>
      </c>
      <c r="F7" s="399">
        <v>1650000</v>
      </c>
      <c r="G7" s="400"/>
      <c r="H7" s="399">
        <v>1650000</v>
      </c>
      <c r="I7" s="400"/>
      <c r="J7" s="400"/>
      <c r="K7" s="400"/>
      <c r="L7" s="400"/>
      <c r="M7" s="401"/>
    </row>
    <row r="8" spans="1:13" s="318" customFormat="1" ht="20.100000000000001" customHeight="1">
      <c r="A8" s="594" t="s">
        <v>623</v>
      </c>
      <c r="B8" s="595">
        <v>2560</v>
      </c>
      <c r="C8" s="596"/>
      <c r="D8" s="413" t="s">
        <v>20</v>
      </c>
      <c r="E8" s="594" t="s">
        <v>520</v>
      </c>
      <c r="F8" s="597">
        <v>1207829.8500000001</v>
      </c>
      <c r="H8" s="598"/>
      <c r="I8" s="597">
        <v>1207829.8500000001</v>
      </c>
      <c r="J8" s="598"/>
      <c r="K8" s="598"/>
      <c r="L8" s="598"/>
      <c r="M8" s="599"/>
    </row>
    <row r="9" spans="1:13" s="318" customFormat="1" ht="20.100000000000001" customHeight="1">
      <c r="A9" s="600" t="s">
        <v>623</v>
      </c>
      <c r="B9" s="601">
        <v>2560</v>
      </c>
      <c r="C9" s="602"/>
      <c r="D9" s="407" t="s">
        <v>20</v>
      </c>
      <c r="E9" s="600" t="s">
        <v>660</v>
      </c>
      <c r="F9" s="603">
        <v>600000</v>
      </c>
      <c r="H9" s="604"/>
      <c r="I9" s="603">
        <v>600000</v>
      </c>
      <c r="J9" s="604"/>
      <c r="K9" s="604"/>
      <c r="L9" s="604"/>
      <c r="M9" s="605"/>
    </row>
    <row r="10" spans="1:13" ht="20.100000000000001" customHeight="1">
      <c r="A10" s="402" t="s">
        <v>624</v>
      </c>
      <c r="B10" s="396">
        <v>2560</v>
      </c>
      <c r="C10" s="397"/>
      <c r="D10" s="403" t="s">
        <v>20</v>
      </c>
      <c r="E10" s="402" t="s">
        <v>296</v>
      </c>
      <c r="F10" s="399">
        <v>23000</v>
      </c>
      <c r="G10" s="400"/>
      <c r="H10" s="399"/>
      <c r="I10" s="399">
        <v>23000</v>
      </c>
      <c r="J10" s="400"/>
      <c r="K10" s="400"/>
      <c r="L10" s="400"/>
      <c r="M10" s="400"/>
    </row>
    <row r="11" spans="1:13" ht="20.100000000000001" customHeight="1">
      <c r="A11" s="404" t="s">
        <v>624</v>
      </c>
      <c r="B11" s="405">
        <v>2560</v>
      </c>
      <c r="C11" s="406"/>
      <c r="D11" s="407" t="s">
        <v>651</v>
      </c>
      <c r="E11" s="404" t="s">
        <v>669</v>
      </c>
      <c r="F11" s="408">
        <v>130000</v>
      </c>
      <c r="G11" s="409"/>
      <c r="H11" s="408"/>
      <c r="I11" s="408">
        <v>130000</v>
      </c>
      <c r="J11" s="409"/>
      <c r="K11" s="409"/>
      <c r="L11" s="409"/>
      <c r="M11" s="409"/>
    </row>
    <row r="12" spans="1:13" s="318" customFormat="1" ht="20.100000000000001" customHeight="1">
      <c r="A12" s="402" t="s">
        <v>625</v>
      </c>
      <c r="B12" s="429">
        <v>2560</v>
      </c>
      <c r="C12" s="430"/>
      <c r="D12" s="403" t="s">
        <v>20</v>
      </c>
      <c r="E12" s="402" t="s">
        <v>296</v>
      </c>
      <c r="F12" s="431">
        <v>46000</v>
      </c>
      <c r="G12" s="431"/>
      <c r="H12" s="432"/>
      <c r="I12" s="432"/>
      <c r="J12" s="431"/>
      <c r="K12" s="431">
        <v>46000</v>
      </c>
      <c r="L12" s="432"/>
      <c r="M12" s="432"/>
    </row>
    <row r="13" spans="1:13" s="318" customFormat="1" ht="20.100000000000001" customHeight="1">
      <c r="A13" s="433" t="s">
        <v>625</v>
      </c>
      <c r="B13" s="434">
        <v>2560</v>
      </c>
      <c r="C13" s="435"/>
      <c r="D13" s="436" t="s">
        <v>20</v>
      </c>
      <c r="E13" s="433" t="s">
        <v>669</v>
      </c>
      <c r="F13" s="437">
        <v>130000</v>
      </c>
      <c r="G13" s="437"/>
      <c r="H13" s="438"/>
      <c r="I13" s="438"/>
      <c r="J13" s="437"/>
      <c r="K13" s="437">
        <v>130000</v>
      </c>
      <c r="L13" s="438"/>
      <c r="M13" s="438"/>
    </row>
    <row r="14" spans="1:13" ht="20.100000000000001" customHeight="1">
      <c r="A14" s="402" t="s">
        <v>626</v>
      </c>
      <c r="B14" s="396">
        <v>2560</v>
      </c>
      <c r="C14" s="397"/>
      <c r="D14" s="403" t="s">
        <v>20</v>
      </c>
      <c r="E14" s="402" t="s">
        <v>662</v>
      </c>
      <c r="F14" s="399">
        <v>1000000</v>
      </c>
      <c r="G14" s="400"/>
      <c r="H14" s="399">
        <v>1000000</v>
      </c>
      <c r="I14" s="400"/>
      <c r="J14" s="400"/>
      <c r="K14" s="400"/>
      <c r="L14" s="400"/>
      <c r="M14" s="401"/>
    </row>
    <row r="15" spans="1:13" ht="20.100000000000001" customHeight="1">
      <c r="A15" s="410" t="s">
        <v>626</v>
      </c>
      <c r="B15" s="411">
        <v>2560</v>
      </c>
      <c r="C15" s="412"/>
      <c r="D15" s="413" t="s">
        <v>20</v>
      </c>
      <c r="E15" s="410" t="s">
        <v>296</v>
      </c>
      <c r="F15" s="414">
        <v>46000</v>
      </c>
      <c r="G15" s="415"/>
      <c r="H15" s="414">
        <v>46000</v>
      </c>
      <c r="I15" s="415"/>
      <c r="J15" s="415"/>
      <c r="K15" s="415"/>
      <c r="L15" s="415"/>
      <c r="M15" s="416"/>
    </row>
    <row r="16" spans="1:13" ht="20.100000000000001" customHeight="1">
      <c r="A16" s="410" t="s">
        <v>626</v>
      </c>
      <c r="B16" s="411">
        <v>2560</v>
      </c>
      <c r="C16" s="412"/>
      <c r="D16" s="413" t="s">
        <v>20</v>
      </c>
      <c r="E16" s="410" t="s">
        <v>669</v>
      </c>
      <c r="F16" s="414">
        <v>130000</v>
      </c>
      <c r="G16" s="415"/>
      <c r="H16" s="662"/>
      <c r="I16" s="415"/>
      <c r="J16" s="415"/>
      <c r="K16" s="415"/>
      <c r="L16" s="414">
        <v>130000</v>
      </c>
      <c r="M16" s="416"/>
    </row>
    <row r="17" spans="1:13" ht="20.100000000000001" customHeight="1">
      <c r="A17" s="404" t="s">
        <v>626</v>
      </c>
      <c r="B17" s="417">
        <v>2560</v>
      </c>
      <c r="C17" s="418"/>
      <c r="D17" s="407" t="s">
        <v>20</v>
      </c>
      <c r="E17" s="407" t="s">
        <v>307</v>
      </c>
      <c r="F17" s="419">
        <v>180000</v>
      </c>
      <c r="G17" s="420"/>
      <c r="H17" s="663"/>
      <c r="I17" s="420"/>
      <c r="J17" s="420"/>
      <c r="K17" s="420"/>
      <c r="L17" s="419">
        <v>180000</v>
      </c>
      <c r="M17" s="421"/>
    </row>
    <row r="18" spans="1:13" ht="20.100000000000001" customHeight="1">
      <c r="A18" s="402" t="s">
        <v>225</v>
      </c>
      <c r="B18" s="396">
        <v>2560</v>
      </c>
      <c r="C18" s="397"/>
      <c r="D18" s="403" t="s">
        <v>20</v>
      </c>
      <c r="E18" s="402" t="s">
        <v>296</v>
      </c>
      <c r="F18" s="399">
        <v>46000</v>
      </c>
      <c r="G18" s="400"/>
      <c r="H18" s="399">
        <v>46000</v>
      </c>
      <c r="I18" s="400"/>
      <c r="J18" s="400"/>
      <c r="K18" s="400"/>
      <c r="L18" s="400"/>
      <c r="M18" s="401"/>
    </row>
    <row r="19" spans="1:13" ht="20.100000000000001" customHeight="1">
      <c r="A19" s="410" t="s">
        <v>225</v>
      </c>
      <c r="B19" s="411">
        <v>2560</v>
      </c>
      <c r="C19" s="412"/>
      <c r="D19" s="413" t="s">
        <v>20</v>
      </c>
      <c r="E19" s="410" t="s">
        <v>669</v>
      </c>
      <c r="F19" s="414">
        <v>130000</v>
      </c>
      <c r="G19" s="415"/>
      <c r="H19" s="414">
        <v>130000</v>
      </c>
      <c r="I19" s="415"/>
      <c r="J19" s="415"/>
      <c r="K19" s="415"/>
      <c r="L19" s="415"/>
      <c r="M19" s="416"/>
    </row>
    <row r="20" spans="1:13" ht="20.100000000000001" customHeight="1">
      <c r="A20" s="404" t="s">
        <v>225</v>
      </c>
      <c r="B20" s="417">
        <v>2560</v>
      </c>
      <c r="C20" s="418"/>
      <c r="D20" s="407" t="s">
        <v>20</v>
      </c>
      <c r="E20" s="407" t="s">
        <v>307</v>
      </c>
      <c r="F20" s="419">
        <v>180000</v>
      </c>
      <c r="G20" s="420"/>
      <c r="H20" s="419">
        <v>180000</v>
      </c>
      <c r="I20" s="420"/>
      <c r="J20" s="420"/>
      <c r="K20" s="420"/>
      <c r="L20" s="420"/>
      <c r="M20" s="421"/>
    </row>
    <row r="21" spans="1:13" s="318" customFormat="1" ht="20.100000000000001" customHeight="1">
      <c r="A21" s="402" t="s">
        <v>113</v>
      </c>
      <c r="B21" s="668">
        <v>2560</v>
      </c>
      <c r="C21" s="669"/>
      <c r="D21" s="403" t="s">
        <v>20</v>
      </c>
      <c r="E21" s="402" t="s">
        <v>296</v>
      </c>
      <c r="F21" s="670">
        <v>46000</v>
      </c>
      <c r="G21" s="670"/>
      <c r="H21" s="670">
        <v>46000</v>
      </c>
      <c r="I21" s="671"/>
      <c r="J21" s="671"/>
      <c r="K21" s="671"/>
      <c r="L21" s="671"/>
      <c r="M21" s="672"/>
    </row>
    <row r="22" spans="1:13" s="318" customFormat="1" ht="20.100000000000001" customHeight="1">
      <c r="A22" s="410" t="s">
        <v>113</v>
      </c>
      <c r="B22" s="595">
        <v>2560</v>
      </c>
      <c r="C22" s="596"/>
      <c r="D22" s="413" t="s">
        <v>20</v>
      </c>
      <c r="E22" s="410" t="s">
        <v>669</v>
      </c>
      <c r="F22" s="673">
        <v>130000</v>
      </c>
      <c r="G22" s="673"/>
      <c r="H22" s="673">
        <v>130000</v>
      </c>
      <c r="I22" s="598"/>
      <c r="J22" s="598"/>
      <c r="K22" s="598"/>
      <c r="L22" s="598"/>
      <c r="M22" s="599"/>
    </row>
    <row r="23" spans="1:13" s="318" customFormat="1" ht="20.100000000000001" customHeight="1">
      <c r="A23" s="404" t="s">
        <v>113</v>
      </c>
      <c r="B23" s="601">
        <v>2560</v>
      </c>
      <c r="C23" s="602"/>
      <c r="D23" s="407" t="s">
        <v>20</v>
      </c>
      <c r="E23" s="407" t="s">
        <v>307</v>
      </c>
      <c r="F23" s="603">
        <v>180000</v>
      </c>
      <c r="G23" s="603"/>
      <c r="H23" s="603">
        <v>180000</v>
      </c>
      <c r="I23" s="604"/>
      <c r="J23" s="604"/>
      <c r="K23" s="604"/>
      <c r="L23" s="604"/>
      <c r="M23" s="605"/>
    </row>
    <row r="24" spans="1:13" s="318" customFormat="1" ht="20.100000000000001" customHeight="1">
      <c r="A24" s="392" t="s">
        <v>524</v>
      </c>
      <c r="B24" s="674">
        <v>2560</v>
      </c>
      <c r="C24" s="675"/>
      <c r="D24" s="394" t="s">
        <v>20</v>
      </c>
      <c r="E24" s="392" t="s">
        <v>296</v>
      </c>
      <c r="F24" s="676">
        <v>46000</v>
      </c>
      <c r="G24" s="677"/>
      <c r="H24" s="676">
        <v>46000</v>
      </c>
      <c r="I24" s="677"/>
      <c r="J24" s="677"/>
      <c r="K24" s="677"/>
      <c r="L24" s="677"/>
      <c r="M24" s="677"/>
    </row>
    <row r="25" spans="1:13" s="318" customFormat="1" ht="20.100000000000001" customHeight="1">
      <c r="A25" s="422" t="s">
        <v>552</v>
      </c>
      <c r="B25" s="678">
        <v>2560</v>
      </c>
      <c r="C25" s="339"/>
      <c r="D25" s="423" t="s">
        <v>20</v>
      </c>
      <c r="E25" s="422" t="s">
        <v>296</v>
      </c>
      <c r="F25" s="679">
        <v>46000</v>
      </c>
      <c r="G25" s="340"/>
      <c r="H25" s="679">
        <v>46000</v>
      </c>
      <c r="I25" s="340"/>
      <c r="J25" s="340"/>
      <c r="K25" s="340"/>
      <c r="L25" s="340"/>
      <c r="M25" s="340"/>
    </row>
    <row r="26" spans="1:13" s="318" customFormat="1" ht="20.100000000000001" customHeight="1">
      <c r="A26" s="402" t="s">
        <v>169</v>
      </c>
      <c r="B26" s="668">
        <v>2560</v>
      </c>
      <c r="C26" s="669"/>
      <c r="D26" s="403" t="s">
        <v>20</v>
      </c>
      <c r="E26" s="402" t="s">
        <v>296</v>
      </c>
      <c r="F26" s="670">
        <v>46000</v>
      </c>
      <c r="G26" s="670"/>
      <c r="H26" s="670">
        <v>46000</v>
      </c>
      <c r="I26" s="671"/>
      <c r="J26" s="671"/>
      <c r="K26" s="671"/>
      <c r="L26" s="671"/>
      <c r="M26" s="672"/>
    </row>
    <row r="27" spans="1:13" s="318" customFormat="1" ht="20.100000000000001" customHeight="1">
      <c r="A27" s="410" t="s">
        <v>169</v>
      </c>
      <c r="B27" s="595">
        <v>2560</v>
      </c>
      <c r="C27" s="596"/>
      <c r="D27" s="413" t="s">
        <v>20</v>
      </c>
      <c r="E27" s="410" t="s">
        <v>669</v>
      </c>
      <c r="F27" s="673">
        <v>130000</v>
      </c>
      <c r="G27" s="673"/>
      <c r="H27" s="673">
        <v>130000</v>
      </c>
      <c r="I27" s="598"/>
      <c r="J27" s="598"/>
      <c r="K27" s="598"/>
      <c r="L27" s="598"/>
      <c r="M27" s="599"/>
    </row>
    <row r="28" spans="1:13" s="318" customFormat="1" ht="20.100000000000001" customHeight="1">
      <c r="A28" s="404" t="s">
        <v>169</v>
      </c>
      <c r="B28" s="601">
        <v>2560</v>
      </c>
      <c r="C28" s="602"/>
      <c r="D28" s="407" t="s">
        <v>20</v>
      </c>
      <c r="E28" s="407" t="s">
        <v>307</v>
      </c>
      <c r="F28" s="603">
        <v>180000</v>
      </c>
      <c r="G28" s="603"/>
      <c r="H28" s="603">
        <v>180000</v>
      </c>
      <c r="I28" s="604"/>
      <c r="J28" s="604"/>
      <c r="K28" s="604"/>
      <c r="L28" s="604"/>
      <c r="M28" s="605"/>
    </row>
    <row r="29" spans="1:13" ht="20.100000000000001" customHeight="1">
      <c r="A29" s="424"/>
      <c r="B29" s="393"/>
      <c r="C29" s="336"/>
      <c r="D29" s="336"/>
      <c r="E29" s="338" t="s">
        <v>61</v>
      </c>
      <c r="F29" s="426">
        <f t="shared" ref="F29:M29" si="0">SUM(F7:F28)</f>
        <v>6302829.8499999996</v>
      </c>
      <c r="G29" s="426">
        <f t="shared" si="0"/>
        <v>0</v>
      </c>
      <c r="H29" s="426">
        <f t="shared" si="0"/>
        <v>3856000</v>
      </c>
      <c r="I29" s="425">
        <f t="shared" si="0"/>
        <v>1960829.85</v>
      </c>
      <c r="J29" s="425">
        <f t="shared" si="0"/>
        <v>0</v>
      </c>
      <c r="K29" s="425">
        <f t="shared" si="0"/>
        <v>176000</v>
      </c>
      <c r="L29" s="425">
        <f t="shared" si="0"/>
        <v>310000</v>
      </c>
      <c r="M29" s="425">
        <f t="shared" si="0"/>
        <v>0</v>
      </c>
    </row>
    <row r="30" spans="1:13" ht="21.75" customHeight="1">
      <c r="F30" s="427" t="s">
        <v>730</v>
      </c>
      <c r="G30" s="428">
        <f>G29*100/F29</f>
        <v>0</v>
      </c>
      <c r="H30" s="428">
        <f>H29*100/F29</f>
        <v>61.178868726719635</v>
      </c>
      <c r="I30" s="428">
        <f>I29*100/F29</f>
        <v>31.110309125669957</v>
      </c>
      <c r="J30" s="428">
        <f>J29*100/F29</f>
        <v>0</v>
      </c>
      <c r="K30" s="428">
        <f>K29*100/F29</f>
        <v>2.7923964979000666</v>
      </c>
      <c r="L30" s="428">
        <f>L29*100/F29</f>
        <v>4.9184256497103442</v>
      </c>
      <c r="M30" s="428"/>
    </row>
    <row r="33" spans="8:8">
      <c r="H33" s="334"/>
    </row>
  </sheetData>
  <mergeCells count="13">
    <mergeCell ref="K5:K6"/>
    <mergeCell ref="L5:L6"/>
    <mergeCell ref="M5:M6"/>
    <mergeCell ref="A1:M1"/>
    <mergeCell ref="A4:A6"/>
    <mergeCell ref="B4:B6"/>
    <mergeCell ref="C4:C6"/>
    <mergeCell ref="D4:D6"/>
    <mergeCell ref="E4:E6"/>
    <mergeCell ref="G4:L4"/>
    <mergeCell ref="G5:G6"/>
    <mergeCell ref="H5:J5"/>
    <mergeCell ref="F4:F6"/>
  </mergeCells>
  <dataValidations count="1">
    <dataValidation type="list" allowBlank="1" showInputMessage="1" showErrorMessage="1" sqref="D7:D28">
      <formula1>type_all</formula1>
    </dataValidation>
  </dataValidations>
  <pageMargins left="0.43307086614173229" right="0.23622047244094491" top="0.43307086614173229" bottom="0.23622047244094491" header="0.31496062992125984" footer="0.31496062992125984"/>
  <pageSetup scale="8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6"/>
  <sheetViews>
    <sheetView zoomScale="60" zoomScaleNormal="60" zoomScaleSheetLayoutView="50" workbookViewId="0">
      <pane ySplit="4" topLeftCell="A5" activePane="bottomLeft" state="frozen"/>
      <selection activeCell="D1" sqref="D1"/>
      <selection pane="bottomLeft" activeCell="N5" sqref="N5"/>
    </sheetView>
  </sheetViews>
  <sheetFormatPr defaultRowHeight="23.25"/>
  <cols>
    <col min="1" max="1" width="5.625" style="177" customWidth="1"/>
    <col min="2" max="2" width="14.375" style="100" hidden="1" customWidth="1"/>
    <col min="3" max="3" width="10.25" style="100" hidden="1" customWidth="1"/>
    <col min="4" max="4" width="10.25" style="797" customWidth="1"/>
    <col min="5" max="5" width="23" style="100" customWidth="1"/>
    <col min="6" max="6" width="6.625" style="177" customWidth="1"/>
    <col min="7" max="7" width="12.25" style="178" customWidth="1"/>
    <col min="8" max="8" width="13.25" style="178" customWidth="1"/>
    <col min="9" max="9" width="10.5" style="179" customWidth="1"/>
    <col min="10" max="10" width="18.625" style="180" customWidth="1"/>
    <col min="11" max="11" width="15.25" style="247" customWidth="1"/>
    <col min="12" max="12" width="14.5" style="247" customWidth="1"/>
    <col min="13" max="13" width="11.625" style="247" customWidth="1"/>
    <col min="14" max="14" width="12.375" style="247" customWidth="1"/>
    <col min="15" max="15" width="12.125" style="247" customWidth="1"/>
    <col min="16" max="16" width="12.375" style="179" customWidth="1"/>
    <col min="17" max="17" width="11.25" style="179" customWidth="1"/>
    <col min="18" max="18" width="13.625" style="100" customWidth="1"/>
    <col min="19" max="19" width="11.875" style="100" customWidth="1"/>
    <col min="20" max="20" width="10.625" style="177" customWidth="1"/>
    <col min="21" max="261" width="9" style="100"/>
    <col min="262" max="262" width="5.625" style="100" customWidth="1"/>
    <col min="263" max="264" width="0" style="100" hidden="1" customWidth="1"/>
    <col min="265" max="265" width="10.25" style="100" customWidth="1"/>
    <col min="266" max="266" width="23" style="100" customWidth="1"/>
    <col min="267" max="267" width="6.625" style="100" customWidth="1"/>
    <col min="268" max="268" width="12.25" style="100" customWidth="1"/>
    <col min="269" max="269" width="13.25" style="100" customWidth="1"/>
    <col min="270" max="270" width="10.5" style="100" customWidth="1"/>
    <col min="271" max="271" width="18.625" style="100" customWidth="1"/>
    <col min="272" max="272" width="12.375" style="100" customWidth="1"/>
    <col min="273" max="273" width="11.25" style="100" customWidth="1"/>
    <col min="274" max="274" width="13.625" style="100" customWidth="1"/>
    <col min="275" max="275" width="11.875" style="100" customWidth="1"/>
    <col min="276" max="276" width="10.625" style="100" customWidth="1"/>
    <col min="277" max="517" width="9" style="100"/>
    <col min="518" max="518" width="5.625" style="100" customWidth="1"/>
    <col min="519" max="520" width="0" style="100" hidden="1" customWidth="1"/>
    <col min="521" max="521" width="10.25" style="100" customWidth="1"/>
    <col min="522" max="522" width="23" style="100" customWidth="1"/>
    <col min="523" max="523" width="6.625" style="100" customWidth="1"/>
    <col min="524" max="524" width="12.25" style="100" customWidth="1"/>
    <col min="525" max="525" width="13.25" style="100" customWidth="1"/>
    <col min="526" max="526" width="10.5" style="100" customWidth="1"/>
    <col min="527" max="527" width="18.625" style="100" customWidth="1"/>
    <col min="528" max="528" width="12.375" style="100" customWidth="1"/>
    <col min="529" max="529" width="11.25" style="100" customWidth="1"/>
    <col min="530" max="530" width="13.625" style="100" customWidth="1"/>
    <col min="531" max="531" width="11.875" style="100" customWidth="1"/>
    <col min="532" max="532" width="10.625" style="100" customWidth="1"/>
    <col min="533" max="773" width="9" style="100"/>
    <col min="774" max="774" width="5.625" style="100" customWidth="1"/>
    <col min="775" max="776" width="0" style="100" hidden="1" customWidth="1"/>
    <col min="777" max="777" width="10.25" style="100" customWidth="1"/>
    <col min="778" max="778" width="23" style="100" customWidth="1"/>
    <col min="779" max="779" width="6.625" style="100" customWidth="1"/>
    <col min="780" max="780" width="12.25" style="100" customWidth="1"/>
    <col min="781" max="781" width="13.25" style="100" customWidth="1"/>
    <col min="782" max="782" width="10.5" style="100" customWidth="1"/>
    <col min="783" max="783" width="18.625" style="100" customWidth="1"/>
    <col min="784" max="784" width="12.375" style="100" customWidth="1"/>
    <col min="785" max="785" width="11.25" style="100" customWidth="1"/>
    <col min="786" max="786" width="13.625" style="100" customWidth="1"/>
    <col min="787" max="787" width="11.875" style="100" customWidth="1"/>
    <col min="788" max="788" width="10.625" style="100" customWidth="1"/>
    <col min="789" max="1029" width="9" style="100"/>
    <col min="1030" max="1030" width="5.625" style="100" customWidth="1"/>
    <col min="1031" max="1032" width="0" style="100" hidden="1" customWidth="1"/>
    <col min="1033" max="1033" width="10.25" style="100" customWidth="1"/>
    <col min="1034" max="1034" width="23" style="100" customWidth="1"/>
    <col min="1035" max="1035" width="6.625" style="100" customWidth="1"/>
    <col min="1036" max="1036" width="12.25" style="100" customWidth="1"/>
    <col min="1037" max="1037" width="13.25" style="100" customWidth="1"/>
    <col min="1038" max="1038" width="10.5" style="100" customWidth="1"/>
    <col min="1039" max="1039" width="18.625" style="100" customWidth="1"/>
    <col min="1040" max="1040" width="12.375" style="100" customWidth="1"/>
    <col min="1041" max="1041" width="11.25" style="100" customWidth="1"/>
    <col min="1042" max="1042" width="13.625" style="100" customWidth="1"/>
    <col min="1043" max="1043" width="11.875" style="100" customWidth="1"/>
    <col min="1044" max="1044" width="10.625" style="100" customWidth="1"/>
    <col min="1045" max="1285" width="9" style="100"/>
    <col min="1286" max="1286" width="5.625" style="100" customWidth="1"/>
    <col min="1287" max="1288" width="0" style="100" hidden="1" customWidth="1"/>
    <col min="1289" max="1289" width="10.25" style="100" customWidth="1"/>
    <col min="1290" max="1290" width="23" style="100" customWidth="1"/>
    <col min="1291" max="1291" width="6.625" style="100" customWidth="1"/>
    <col min="1292" max="1292" width="12.25" style="100" customWidth="1"/>
    <col min="1293" max="1293" width="13.25" style="100" customWidth="1"/>
    <col min="1294" max="1294" width="10.5" style="100" customWidth="1"/>
    <col min="1295" max="1295" width="18.625" style="100" customWidth="1"/>
    <col min="1296" max="1296" width="12.375" style="100" customWidth="1"/>
    <col min="1297" max="1297" width="11.25" style="100" customWidth="1"/>
    <col min="1298" max="1298" width="13.625" style="100" customWidth="1"/>
    <col min="1299" max="1299" width="11.875" style="100" customWidth="1"/>
    <col min="1300" max="1300" width="10.625" style="100" customWidth="1"/>
    <col min="1301" max="1541" width="9" style="100"/>
    <col min="1542" max="1542" width="5.625" style="100" customWidth="1"/>
    <col min="1543" max="1544" width="0" style="100" hidden="1" customWidth="1"/>
    <col min="1545" max="1545" width="10.25" style="100" customWidth="1"/>
    <col min="1546" max="1546" width="23" style="100" customWidth="1"/>
    <col min="1547" max="1547" width="6.625" style="100" customWidth="1"/>
    <col min="1548" max="1548" width="12.25" style="100" customWidth="1"/>
    <col min="1549" max="1549" width="13.25" style="100" customWidth="1"/>
    <col min="1550" max="1550" width="10.5" style="100" customWidth="1"/>
    <col min="1551" max="1551" width="18.625" style="100" customWidth="1"/>
    <col min="1552" max="1552" width="12.375" style="100" customWidth="1"/>
    <col min="1553" max="1553" width="11.25" style="100" customWidth="1"/>
    <col min="1554" max="1554" width="13.625" style="100" customWidth="1"/>
    <col min="1555" max="1555" width="11.875" style="100" customWidth="1"/>
    <col min="1556" max="1556" width="10.625" style="100" customWidth="1"/>
    <col min="1557" max="1797" width="9" style="100"/>
    <col min="1798" max="1798" width="5.625" style="100" customWidth="1"/>
    <col min="1799" max="1800" width="0" style="100" hidden="1" customWidth="1"/>
    <col min="1801" max="1801" width="10.25" style="100" customWidth="1"/>
    <col min="1802" max="1802" width="23" style="100" customWidth="1"/>
    <col min="1803" max="1803" width="6.625" style="100" customWidth="1"/>
    <col min="1804" max="1804" width="12.25" style="100" customWidth="1"/>
    <col min="1805" max="1805" width="13.25" style="100" customWidth="1"/>
    <col min="1806" max="1806" width="10.5" style="100" customWidth="1"/>
    <col min="1807" max="1807" width="18.625" style="100" customWidth="1"/>
    <col min="1808" max="1808" width="12.375" style="100" customWidth="1"/>
    <col min="1809" max="1809" width="11.25" style="100" customWidth="1"/>
    <col min="1810" max="1810" width="13.625" style="100" customWidth="1"/>
    <col min="1811" max="1811" width="11.875" style="100" customWidth="1"/>
    <col min="1812" max="1812" width="10.625" style="100" customWidth="1"/>
    <col min="1813" max="2053" width="9" style="100"/>
    <col min="2054" max="2054" width="5.625" style="100" customWidth="1"/>
    <col min="2055" max="2056" width="0" style="100" hidden="1" customWidth="1"/>
    <col min="2057" max="2057" width="10.25" style="100" customWidth="1"/>
    <col min="2058" max="2058" width="23" style="100" customWidth="1"/>
    <col min="2059" max="2059" width="6.625" style="100" customWidth="1"/>
    <col min="2060" max="2060" width="12.25" style="100" customWidth="1"/>
    <col min="2061" max="2061" width="13.25" style="100" customWidth="1"/>
    <col min="2062" max="2062" width="10.5" style="100" customWidth="1"/>
    <col min="2063" max="2063" width="18.625" style="100" customWidth="1"/>
    <col min="2064" max="2064" width="12.375" style="100" customWidth="1"/>
    <col min="2065" max="2065" width="11.25" style="100" customWidth="1"/>
    <col min="2066" max="2066" width="13.625" style="100" customWidth="1"/>
    <col min="2067" max="2067" width="11.875" style="100" customWidth="1"/>
    <col min="2068" max="2068" width="10.625" style="100" customWidth="1"/>
    <col min="2069" max="2309" width="9" style="100"/>
    <col min="2310" max="2310" width="5.625" style="100" customWidth="1"/>
    <col min="2311" max="2312" width="0" style="100" hidden="1" customWidth="1"/>
    <col min="2313" max="2313" width="10.25" style="100" customWidth="1"/>
    <col min="2314" max="2314" width="23" style="100" customWidth="1"/>
    <col min="2315" max="2315" width="6.625" style="100" customWidth="1"/>
    <col min="2316" max="2316" width="12.25" style="100" customWidth="1"/>
    <col min="2317" max="2317" width="13.25" style="100" customWidth="1"/>
    <col min="2318" max="2318" width="10.5" style="100" customWidth="1"/>
    <col min="2319" max="2319" width="18.625" style="100" customWidth="1"/>
    <col min="2320" max="2320" width="12.375" style="100" customWidth="1"/>
    <col min="2321" max="2321" width="11.25" style="100" customWidth="1"/>
    <col min="2322" max="2322" width="13.625" style="100" customWidth="1"/>
    <col min="2323" max="2323" width="11.875" style="100" customWidth="1"/>
    <col min="2324" max="2324" width="10.625" style="100" customWidth="1"/>
    <col min="2325" max="2565" width="9" style="100"/>
    <col min="2566" max="2566" width="5.625" style="100" customWidth="1"/>
    <col min="2567" max="2568" width="0" style="100" hidden="1" customWidth="1"/>
    <col min="2569" max="2569" width="10.25" style="100" customWidth="1"/>
    <col min="2570" max="2570" width="23" style="100" customWidth="1"/>
    <col min="2571" max="2571" width="6.625" style="100" customWidth="1"/>
    <col min="2572" max="2572" width="12.25" style="100" customWidth="1"/>
    <col min="2573" max="2573" width="13.25" style="100" customWidth="1"/>
    <col min="2574" max="2574" width="10.5" style="100" customWidth="1"/>
    <col min="2575" max="2575" width="18.625" style="100" customWidth="1"/>
    <col min="2576" max="2576" width="12.375" style="100" customWidth="1"/>
    <col min="2577" max="2577" width="11.25" style="100" customWidth="1"/>
    <col min="2578" max="2578" width="13.625" style="100" customWidth="1"/>
    <col min="2579" max="2579" width="11.875" style="100" customWidth="1"/>
    <col min="2580" max="2580" width="10.625" style="100" customWidth="1"/>
    <col min="2581" max="2821" width="9" style="100"/>
    <col min="2822" max="2822" width="5.625" style="100" customWidth="1"/>
    <col min="2823" max="2824" width="0" style="100" hidden="1" customWidth="1"/>
    <col min="2825" max="2825" width="10.25" style="100" customWidth="1"/>
    <col min="2826" max="2826" width="23" style="100" customWidth="1"/>
    <col min="2827" max="2827" width="6.625" style="100" customWidth="1"/>
    <col min="2828" max="2828" width="12.25" style="100" customWidth="1"/>
    <col min="2829" max="2829" width="13.25" style="100" customWidth="1"/>
    <col min="2830" max="2830" width="10.5" style="100" customWidth="1"/>
    <col min="2831" max="2831" width="18.625" style="100" customWidth="1"/>
    <col min="2832" max="2832" width="12.375" style="100" customWidth="1"/>
    <col min="2833" max="2833" width="11.25" style="100" customWidth="1"/>
    <col min="2834" max="2834" width="13.625" style="100" customWidth="1"/>
    <col min="2835" max="2835" width="11.875" style="100" customWidth="1"/>
    <col min="2836" max="2836" width="10.625" style="100" customWidth="1"/>
    <col min="2837" max="3077" width="9" style="100"/>
    <col min="3078" max="3078" width="5.625" style="100" customWidth="1"/>
    <col min="3079" max="3080" width="0" style="100" hidden="1" customWidth="1"/>
    <col min="3081" max="3081" width="10.25" style="100" customWidth="1"/>
    <col min="3082" max="3082" width="23" style="100" customWidth="1"/>
    <col min="3083" max="3083" width="6.625" style="100" customWidth="1"/>
    <col min="3084" max="3084" width="12.25" style="100" customWidth="1"/>
    <col min="3085" max="3085" width="13.25" style="100" customWidth="1"/>
    <col min="3086" max="3086" width="10.5" style="100" customWidth="1"/>
    <col min="3087" max="3087" width="18.625" style="100" customWidth="1"/>
    <col min="3088" max="3088" width="12.375" style="100" customWidth="1"/>
    <col min="3089" max="3089" width="11.25" style="100" customWidth="1"/>
    <col min="3090" max="3090" width="13.625" style="100" customWidth="1"/>
    <col min="3091" max="3091" width="11.875" style="100" customWidth="1"/>
    <col min="3092" max="3092" width="10.625" style="100" customWidth="1"/>
    <col min="3093" max="3333" width="9" style="100"/>
    <col min="3334" max="3334" width="5.625" style="100" customWidth="1"/>
    <col min="3335" max="3336" width="0" style="100" hidden="1" customWidth="1"/>
    <col min="3337" max="3337" width="10.25" style="100" customWidth="1"/>
    <col min="3338" max="3338" width="23" style="100" customWidth="1"/>
    <col min="3339" max="3339" width="6.625" style="100" customWidth="1"/>
    <col min="3340" max="3340" width="12.25" style="100" customWidth="1"/>
    <col min="3341" max="3341" width="13.25" style="100" customWidth="1"/>
    <col min="3342" max="3342" width="10.5" style="100" customWidth="1"/>
    <col min="3343" max="3343" width="18.625" style="100" customWidth="1"/>
    <col min="3344" max="3344" width="12.375" style="100" customWidth="1"/>
    <col min="3345" max="3345" width="11.25" style="100" customWidth="1"/>
    <col min="3346" max="3346" width="13.625" style="100" customWidth="1"/>
    <col min="3347" max="3347" width="11.875" style="100" customWidth="1"/>
    <col min="3348" max="3348" width="10.625" style="100" customWidth="1"/>
    <col min="3349" max="3589" width="9" style="100"/>
    <col min="3590" max="3590" width="5.625" style="100" customWidth="1"/>
    <col min="3591" max="3592" width="0" style="100" hidden="1" customWidth="1"/>
    <col min="3593" max="3593" width="10.25" style="100" customWidth="1"/>
    <col min="3594" max="3594" width="23" style="100" customWidth="1"/>
    <col min="3595" max="3595" width="6.625" style="100" customWidth="1"/>
    <col min="3596" max="3596" width="12.25" style="100" customWidth="1"/>
    <col min="3597" max="3597" width="13.25" style="100" customWidth="1"/>
    <col min="3598" max="3598" width="10.5" style="100" customWidth="1"/>
    <col min="3599" max="3599" width="18.625" style="100" customWidth="1"/>
    <col min="3600" max="3600" width="12.375" style="100" customWidth="1"/>
    <col min="3601" max="3601" width="11.25" style="100" customWidth="1"/>
    <col min="3602" max="3602" width="13.625" style="100" customWidth="1"/>
    <col min="3603" max="3603" width="11.875" style="100" customWidth="1"/>
    <col min="3604" max="3604" width="10.625" style="100" customWidth="1"/>
    <col min="3605" max="3845" width="9" style="100"/>
    <col min="3846" max="3846" width="5.625" style="100" customWidth="1"/>
    <col min="3847" max="3848" width="0" style="100" hidden="1" customWidth="1"/>
    <col min="3849" max="3849" width="10.25" style="100" customWidth="1"/>
    <col min="3850" max="3850" width="23" style="100" customWidth="1"/>
    <col min="3851" max="3851" width="6.625" style="100" customWidth="1"/>
    <col min="3852" max="3852" width="12.25" style="100" customWidth="1"/>
    <col min="3853" max="3853" width="13.25" style="100" customWidth="1"/>
    <col min="3854" max="3854" width="10.5" style="100" customWidth="1"/>
    <col min="3855" max="3855" width="18.625" style="100" customWidth="1"/>
    <col min="3856" max="3856" width="12.375" style="100" customWidth="1"/>
    <col min="3857" max="3857" width="11.25" style="100" customWidth="1"/>
    <col min="3858" max="3858" width="13.625" style="100" customWidth="1"/>
    <col min="3859" max="3859" width="11.875" style="100" customWidth="1"/>
    <col min="3860" max="3860" width="10.625" style="100" customWidth="1"/>
    <col min="3861" max="4101" width="9" style="100"/>
    <col min="4102" max="4102" width="5.625" style="100" customWidth="1"/>
    <col min="4103" max="4104" width="0" style="100" hidden="1" customWidth="1"/>
    <col min="4105" max="4105" width="10.25" style="100" customWidth="1"/>
    <col min="4106" max="4106" width="23" style="100" customWidth="1"/>
    <col min="4107" max="4107" width="6.625" style="100" customWidth="1"/>
    <col min="4108" max="4108" width="12.25" style="100" customWidth="1"/>
    <col min="4109" max="4109" width="13.25" style="100" customWidth="1"/>
    <col min="4110" max="4110" width="10.5" style="100" customWidth="1"/>
    <col min="4111" max="4111" width="18.625" style="100" customWidth="1"/>
    <col min="4112" max="4112" width="12.375" style="100" customWidth="1"/>
    <col min="4113" max="4113" width="11.25" style="100" customWidth="1"/>
    <col min="4114" max="4114" width="13.625" style="100" customWidth="1"/>
    <col min="4115" max="4115" width="11.875" style="100" customWidth="1"/>
    <col min="4116" max="4116" width="10.625" style="100" customWidth="1"/>
    <col min="4117" max="4357" width="9" style="100"/>
    <col min="4358" max="4358" width="5.625" style="100" customWidth="1"/>
    <col min="4359" max="4360" width="0" style="100" hidden="1" customWidth="1"/>
    <col min="4361" max="4361" width="10.25" style="100" customWidth="1"/>
    <col min="4362" max="4362" width="23" style="100" customWidth="1"/>
    <col min="4363" max="4363" width="6.625" style="100" customWidth="1"/>
    <col min="4364" max="4364" width="12.25" style="100" customWidth="1"/>
    <col min="4365" max="4365" width="13.25" style="100" customWidth="1"/>
    <col min="4366" max="4366" width="10.5" style="100" customWidth="1"/>
    <col min="4367" max="4367" width="18.625" style="100" customWidth="1"/>
    <col min="4368" max="4368" width="12.375" style="100" customWidth="1"/>
    <col min="4369" max="4369" width="11.25" style="100" customWidth="1"/>
    <col min="4370" max="4370" width="13.625" style="100" customWidth="1"/>
    <col min="4371" max="4371" width="11.875" style="100" customWidth="1"/>
    <col min="4372" max="4372" width="10.625" style="100" customWidth="1"/>
    <col min="4373" max="4613" width="9" style="100"/>
    <col min="4614" max="4614" width="5.625" style="100" customWidth="1"/>
    <col min="4615" max="4616" width="0" style="100" hidden="1" customWidth="1"/>
    <col min="4617" max="4617" width="10.25" style="100" customWidth="1"/>
    <col min="4618" max="4618" width="23" style="100" customWidth="1"/>
    <col min="4619" max="4619" width="6.625" style="100" customWidth="1"/>
    <col min="4620" max="4620" width="12.25" style="100" customWidth="1"/>
    <col min="4621" max="4621" width="13.25" style="100" customWidth="1"/>
    <col min="4622" max="4622" width="10.5" style="100" customWidth="1"/>
    <col min="4623" max="4623" width="18.625" style="100" customWidth="1"/>
    <col min="4624" max="4624" width="12.375" style="100" customWidth="1"/>
    <col min="4625" max="4625" width="11.25" style="100" customWidth="1"/>
    <col min="4626" max="4626" width="13.625" style="100" customWidth="1"/>
    <col min="4627" max="4627" width="11.875" style="100" customWidth="1"/>
    <col min="4628" max="4628" width="10.625" style="100" customWidth="1"/>
    <col min="4629" max="4869" width="9" style="100"/>
    <col min="4870" max="4870" width="5.625" style="100" customWidth="1"/>
    <col min="4871" max="4872" width="0" style="100" hidden="1" customWidth="1"/>
    <col min="4873" max="4873" width="10.25" style="100" customWidth="1"/>
    <col min="4874" max="4874" width="23" style="100" customWidth="1"/>
    <col min="4875" max="4875" width="6.625" style="100" customWidth="1"/>
    <col min="4876" max="4876" width="12.25" style="100" customWidth="1"/>
    <col min="4877" max="4877" width="13.25" style="100" customWidth="1"/>
    <col min="4878" max="4878" width="10.5" style="100" customWidth="1"/>
    <col min="4879" max="4879" width="18.625" style="100" customWidth="1"/>
    <col min="4880" max="4880" width="12.375" style="100" customWidth="1"/>
    <col min="4881" max="4881" width="11.25" style="100" customWidth="1"/>
    <col min="4882" max="4882" width="13.625" style="100" customWidth="1"/>
    <col min="4883" max="4883" width="11.875" style="100" customWidth="1"/>
    <col min="4884" max="4884" width="10.625" style="100" customWidth="1"/>
    <col min="4885" max="5125" width="9" style="100"/>
    <col min="5126" max="5126" width="5.625" style="100" customWidth="1"/>
    <col min="5127" max="5128" width="0" style="100" hidden="1" customWidth="1"/>
    <col min="5129" max="5129" width="10.25" style="100" customWidth="1"/>
    <col min="5130" max="5130" width="23" style="100" customWidth="1"/>
    <col min="5131" max="5131" width="6.625" style="100" customWidth="1"/>
    <col min="5132" max="5132" width="12.25" style="100" customWidth="1"/>
    <col min="5133" max="5133" width="13.25" style="100" customWidth="1"/>
    <col min="5134" max="5134" width="10.5" style="100" customWidth="1"/>
    <col min="5135" max="5135" width="18.625" style="100" customWidth="1"/>
    <col min="5136" max="5136" width="12.375" style="100" customWidth="1"/>
    <col min="5137" max="5137" width="11.25" style="100" customWidth="1"/>
    <col min="5138" max="5138" width="13.625" style="100" customWidth="1"/>
    <col min="5139" max="5139" width="11.875" style="100" customWidth="1"/>
    <col min="5140" max="5140" width="10.625" style="100" customWidth="1"/>
    <col min="5141" max="5381" width="9" style="100"/>
    <col min="5382" max="5382" width="5.625" style="100" customWidth="1"/>
    <col min="5383" max="5384" width="0" style="100" hidden="1" customWidth="1"/>
    <col min="5385" max="5385" width="10.25" style="100" customWidth="1"/>
    <col min="5386" max="5386" width="23" style="100" customWidth="1"/>
    <col min="5387" max="5387" width="6.625" style="100" customWidth="1"/>
    <col min="5388" max="5388" width="12.25" style="100" customWidth="1"/>
    <col min="5389" max="5389" width="13.25" style="100" customWidth="1"/>
    <col min="5390" max="5390" width="10.5" style="100" customWidth="1"/>
    <col min="5391" max="5391" width="18.625" style="100" customWidth="1"/>
    <col min="5392" max="5392" width="12.375" style="100" customWidth="1"/>
    <col min="5393" max="5393" width="11.25" style="100" customWidth="1"/>
    <col min="5394" max="5394" width="13.625" style="100" customWidth="1"/>
    <col min="5395" max="5395" width="11.875" style="100" customWidth="1"/>
    <col min="5396" max="5396" width="10.625" style="100" customWidth="1"/>
    <col min="5397" max="5637" width="9" style="100"/>
    <col min="5638" max="5638" width="5.625" style="100" customWidth="1"/>
    <col min="5639" max="5640" width="0" style="100" hidden="1" customWidth="1"/>
    <col min="5641" max="5641" width="10.25" style="100" customWidth="1"/>
    <col min="5642" max="5642" width="23" style="100" customWidth="1"/>
    <col min="5643" max="5643" width="6.625" style="100" customWidth="1"/>
    <col min="5644" max="5644" width="12.25" style="100" customWidth="1"/>
    <col min="5645" max="5645" width="13.25" style="100" customWidth="1"/>
    <col min="5646" max="5646" width="10.5" style="100" customWidth="1"/>
    <col min="5647" max="5647" width="18.625" style="100" customWidth="1"/>
    <col min="5648" max="5648" width="12.375" style="100" customWidth="1"/>
    <col min="5649" max="5649" width="11.25" style="100" customWidth="1"/>
    <col min="5650" max="5650" width="13.625" style="100" customWidth="1"/>
    <col min="5651" max="5651" width="11.875" style="100" customWidth="1"/>
    <col min="5652" max="5652" width="10.625" style="100" customWidth="1"/>
    <col min="5653" max="5893" width="9" style="100"/>
    <col min="5894" max="5894" width="5.625" style="100" customWidth="1"/>
    <col min="5895" max="5896" width="0" style="100" hidden="1" customWidth="1"/>
    <col min="5897" max="5897" width="10.25" style="100" customWidth="1"/>
    <col min="5898" max="5898" width="23" style="100" customWidth="1"/>
    <col min="5899" max="5899" width="6.625" style="100" customWidth="1"/>
    <col min="5900" max="5900" width="12.25" style="100" customWidth="1"/>
    <col min="5901" max="5901" width="13.25" style="100" customWidth="1"/>
    <col min="5902" max="5902" width="10.5" style="100" customWidth="1"/>
    <col min="5903" max="5903" width="18.625" style="100" customWidth="1"/>
    <col min="5904" max="5904" width="12.375" style="100" customWidth="1"/>
    <col min="5905" max="5905" width="11.25" style="100" customWidth="1"/>
    <col min="5906" max="5906" width="13.625" style="100" customWidth="1"/>
    <col min="5907" max="5907" width="11.875" style="100" customWidth="1"/>
    <col min="5908" max="5908" width="10.625" style="100" customWidth="1"/>
    <col min="5909" max="6149" width="9" style="100"/>
    <col min="6150" max="6150" width="5.625" style="100" customWidth="1"/>
    <col min="6151" max="6152" width="0" style="100" hidden="1" customWidth="1"/>
    <col min="6153" max="6153" width="10.25" style="100" customWidth="1"/>
    <col min="6154" max="6154" width="23" style="100" customWidth="1"/>
    <col min="6155" max="6155" width="6.625" style="100" customWidth="1"/>
    <col min="6156" max="6156" width="12.25" style="100" customWidth="1"/>
    <col min="6157" max="6157" width="13.25" style="100" customWidth="1"/>
    <col min="6158" max="6158" width="10.5" style="100" customWidth="1"/>
    <col min="6159" max="6159" width="18.625" style="100" customWidth="1"/>
    <col min="6160" max="6160" width="12.375" style="100" customWidth="1"/>
    <col min="6161" max="6161" width="11.25" style="100" customWidth="1"/>
    <col min="6162" max="6162" width="13.625" style="100" customWidth="1"/>
    <col min="6163" max="6163" width="11.875" style="100" customWidth="1"/>
    <col min="6164" max="6164" width="10.625" style="100" customWidth="1"/>
    <col min="6165" max="6405" width="9" style="100"/>
    <col min="6406" max="6406" width="5.625" style="100" customWidth="1"/>
    <col min="6407" max="6408" width="0" style="100" hidden="1" customWidth="1"/>
    <col min="6409" max="6409" width="10.25" style="100" customWidth="1"/>
    <col min="6410" max="6410" width="23" style="100" customWidth="1"/>
    <col min="6411" max="6411" width="6.625" style="100" customWidth="1"/>
    <col min="6412" max="6412" width="12.25" style="100" customWidth="1"/>
    <col min="6413" max="6413" width="13.25" style="100" customWidth="1"/>
    <col min="6414" max="6414" width="10.5" style="100" customWidth="1"/>
    <col min="6415" max="6415" width="18.625" style="100" customWidth="1"/>
    <col min="6416" max="6416" width="12.375" style="100" customWidth="1"/>
    <col min="6417" max="6417" width="11.25" style="100" customWidth="1"/>
    <col min="6418" max="6418" width="13.625" style="100" customWidth="1"/>
    <col min="6419" max="6419" width="11.875" style="100" customWidth="1"/>
    <col min="6420" max="6420" width="10.625" style="100" customWidth="1"/>
    <col min="6421" max="6661" width="9" style="100"/>
    <col min="6662" max="6662" width="5.625" style="100" customWidth="1"/>
    <col min="6663" max="6664" width="0" style="100" hidden="1" customWidth="1"/>
    <col min="6665" max="6665" width="10.25" style="100" customWidth="1"/>
    <col min="6666" max="6666" width="23" style="100" customWidth="1"/>
    <col min="6667" max="6667" width="6.625" style="100" customWidth="1"/>
    <col min="6668" max="6668" width="12.25" style="100" customWidth="1"/>
    <col min="6669" max="6669" width="13.25" style="100" customWidth="1"/>
    <col min="6670" max="6670" width="10.5" style="100" customWidth="1"/>
    <col min="6671" max="6671" width="18.625" style="100" customWidth="1"/>
    <col min="6672" max="6672" width="12.375" style="100" customWidth="1"/>
    <col min="6673" max="6673" width="11.25" style="100" customWidth="1"/>
    <col min="6674" max="6674" width="13.625" style="100" customWidth="1"/>
    <col min="6675" max="6675" width="11.875" style="100" customWidth="1"/>
    <col min="6676" max="6676" width="10.625" style="100" customWidth="1"/>
    <col min="6677" max="6917" width="9" style="100"/>
    <col min="6918" max="6918" width="5.625" style="100" customWidth="1"/>
    <col min="6919" max="6920" width="0" style="100" hidden="1" customWidth="1"/>
    <col min="6921" max="6921" width="10.25" style="100" customWidth="1"/>
    <col min="6922" max="6922" width="23" style="100" customWidth="1"/>
    <col min="6923" max="6923" width="6.625" style="100" customWidth="1"/>
    <col min="6924" max="6924" width="12.25" style="100" customWidth="1"/>
    <col min="6925" max="6925" width="13.25" style="100" customWidth="1"/>
    <col min="6926" max="6926" width="10.5" style="100" customWidth="1"/>
    <col min="6927" max="6927" width="18.625" style="100" customWidth="1"/>
    <col min="6928" max="6928" width="12.375" style="100" customWidth="1"/>
    <col min="6929" max="6929" width="11.25" style="100" customWidth="1"/>
    <col min="6930" max="6930" width="13.625" style="100" customWidth="1"/>
    <col min="6931" max="6931" width="11.875" style="100" customWidth="1"/>
    <col min="6932" max="6932" width="10.625" style="100" customWidth="1"/>
    <col min="6933" max="7173" width="9" style="100"/>
    <col min="7174" max="7174" width="5.625" style="100" customWidth="1"/>
    <col min="7175" max="7176" width="0" style="100" hidden="1" customWidth="1"/>
    <col min="7177" max="7177" width="10.25" style="100" customWidth="1"/>
    <col min="7178" max="7178" width="23" style="100" customWidth="1"/>
    <col min="7179" max="7179" width="6.625" style="100" customWidth="1"/>
    <col min="7180" max="7180" width="12.25" style="100" customWidth="1"/>
    <col min="7181" max="7181" width="13.25" style="100" customWidth="1"/>
    <col min="7182" max="7182" width="10.5" style="100" customWidth="1"/>
    <col min="7183" max="7183" width="18.625" style="100" customWidth="1"/>
    <col min="7184" max="7184" width="12.375" style="100" customWidth="1"/>
    <col min="7185" max="7185" width="11.25" style="100" customWidth="1"/>
    <col min="7186" max="7186" width="13.625" style="100" customWidth="1"/>
    <col min="7187" max="7187" width="11.875" style="100" customWidth="1"/>
    <col min="7188" max="7188" width="10.625" style="100" customWidth="1"/>
    <col min="7189" max="7429" width="9" style="100"/>
    <col min="7430" max="7430" width="5.625" style="100" customWidth="1"/>
    <col min="7431" max="7432" width="0" style="100" hidden="1" customWidth="1"/>
    <col min="7433" max="7433" width="10.25" style="100" customWidth="1"/>
    <col min="7434" max="7434" width="23" style="100" customWidth="1"/>
    <col min="7435" max="7435" width="6.625" style="100" customWidth="1"/>
    <col min="7436" max="7436" width="12.25" style="100" customWidth="1"/>
    <col min="7437" max="7437" width="13.25" style="100" customWidth="1"/>
    <col min="7438" max="7438" width="10.5" style="100" customWidth="1"/>
    <col min="7439" max="7439" width="18.625" style="100" customWidth="1"/>
    <col min="7440" max="7440" width="12.375" style="100" customWidth="1"/>
    <col min="7441" max="7441" width="11.25" style="100" customWidth="1"/>
    <col min="7442" max="7442" width="13.625" style="100" customWidth="1"/>
    <col min="7443" max="7443" width="11.875" style="100" customWidth="1"/>
    <col min="7444" max="7444" width="10.625" style="100" customWidth="1"/>
    <col min="7445" max="7685" width="9" style="100"/>
    <col min="7686" max="7686" width="5.625" style="100" customWidth="1"/>
    <col min="7687" max="7688" width="0" style="100" hidden="1" customWidth="1"/>
    <col min="7689" max="7689" width="10.25" style="100" customWidth="1"/>
    <col min="7690" max="7690" width="23" style="100" customWidth="1"/>
    <col min="7691" max="7691" width="6.625" style="100" customWidth="1"/>
    <col min="7692" max="7692" width="12.25" style="100" customWidth="1"/>
    <col min="7693" max="7693" width="13.25" style="100" customWidth="1"/>
    <col min="7694" max="7694" width="10.5" style="100" customWidth="1"/>
    <col min="7695" max="7695" width="18.625" style="100" customWidth="1"/>
    <col min="7696" max="7696" width="12.375" style="100" customWidth="1"/>
    <col min="7697" max="7697" width="11.25" style="100" customWidth="1"/>
    <col min="7698" max="7698" width="13.625" style="100" customWidth="1"/>
    <col min="7699" max="7699" width="11.875" style="100" customWidth="1"/>
    <col min="7700" max="7700" width="10.625" style="100" customWidth="1"/>
    <col min="7701" max="7941" width="9" style="100"/>
    <col min="7942" max="7942" width="5.625" style="100" customWidth="1"/>
    <col min="7943" max="7944" width="0" style="100" hidden="1" customWidth="1"/>
    <col min="7945" max="7945" width="10.25" style="100" customWidth="1"/>
    <col min="7946" max="7946" width="23" style="100" customWidth="1"/>
    <col min="7947" max="7947" width="6.625" style="100" customWidth="1"/>
    <col min="7948" max="7948" width="12.25" style="100" customWidth="1"/>
    <col min="7949" max="7949" width="13.25" style="100" customWidth="1"/>
    <col min="7950" max="7950" width="10.5" style="100" customWidth="1"/>
    <col min="7951" max="7951" width="18.625" style="100" customWidth="1"/>
    <col min="7952" max="7952" width="12.375" style="100" customWidth="1"/>
    <col min="7953" max="7953" width="11.25" style="100" customWidth="1"/>
    <col min="7954" max="7954" width="13.625" style="100" customWidth="1"/>
    <col min="7955" max="7955" width="11.875" style="100" customWidth="1"/>
    <col min="7956" max="7956" width="10.625" style="100" customWidth="1"/>
    <col min="7957" max="8197" width="9" style="100"/>
    <col min="8198" max="8198" width="5.625" style="100" customWidth="1"/>
    <col min="8199" max="8200" width="0" style="100" hidden="1" customWidth="1"/>
    <col min="8201" max="8201" width="10.25" style="100" customWidth="1"/>
    <col min="8202" max="8202" width="23" style="100" customWidth="1"/>
    <col min="8203" max="8203" width="6.625" style="100" customWidth="1"/>
    <col min="8204" max="8204" width="12.25" style="100" customWidth="1"/>
    <col min="8205" max="8205" width="13.25" style="100" customWidth="1"/>
    <col min="8206" max="8206" width="10.5" style="100" customWidth="1"/>
    <col min="8207" max="8207" width="18.625" style="100" customWidth="1"/>
    <col min="8208" max="8208" width="12.375" style="100" customWidth="1"/>
    <col min="8209" max="8209" width="11.25" style="100" customWidth="1"/>
    <col min="8210" max="8210" width="13.625" style="100" customWidth="1"/>
    <col min="8211" max="8211" width="11.875" style="100" customWidth="1"/>
    <col min="8212" max="8212" width="10.625" style="100" customWidth="1"/>
    <col min="8213" max="8453" width="9" style="100"/>
    <col min="8454" max="8454" width="5.625" style="100" customWidth="1"/>
    <col min="8455" max="8456" width="0" style="100" hidden="1" customWidth="1"/>
    <col min="8457" max="8457" width="10.25" style="100" customWidth="1"/>
    <col min="8458" max="8458" width="23" style="100" customWidth="1"/>
    <col min="8459" max="8459" width="6.625" style="100" customWidth="1"/>
    <col min="8460" max="8460" width="12.25" style="100" customWidth="1"/>
    <col min="8461" max="8461" width="13.25" style="100" customWidth="1"/>
    <col min="8462" max="8462" width="10.5" style="100" customWidth="1"/>
    <col min="8463" max="8463" width="18.625" style="100" customWidth="1"/>
    <col min="8464" max="8464" width="12.375" style="100" customWidth="1"/>
    <col min="8465" max="8465" width="11.25" style="100" customWidth="1"/>
    <col min="8466" max="8466" width="13.625" style="100" customWidth="1"/>
    <col min="8467" max="8467" width="11.875" style="100" customWidth="1"/>
    <col min="8468" max="8468" width="10.625" style="100" customWidth="1"/>
    <col min="8469" max="8709" width="9" style="100"/>
    <col min="8710" max="8710" width="5.625" style="100" customWidth="1"/>
    <col min="8711" max="8712" width="0" style="100" hidden="1" customWidth="1"/>
    <col min="8713" max="8713" width="10.25" style="100" customWidth="1"/>
    <col min="8714" max="8714" width="23" style="100" customWidth="1"/>
    <col min="8715" max="8715" width="6.625" style="100" customWidth="1"/>
    <col min="8716" max="8716" width="12.25" style="100" customWidth="1"/>
    <col min="8717" max="8717" width="13.25" style="100" customWidth="1"/>
    <col min="8718" max="8718" width="10.5" style="100" customWidth="1"/>
    <col min="8719" max="8719" width="18.625" style="100" customWidth="1"/>
    <col min="8720" max="8720" width="12.375" style="100" customWidth="1"/>
    <col min="8721" max="8721" width="11.25" style="100" customWidth="1"/>
    <col min="8722" max="8722" width="13.625" style="100" customWidth="1"/>
    <col min="8723" max="8723" width="11.875" style="100" customWidth="1"/>
    <col min="8724" max="8724" width="10.625" style="100" customWidth="1"/>
    <col min="8725" max="8965" width="9" style="100"/>
    <col min="8966" max="8966" width="5.625" style="100" customWidth="1"/>
    <col min="8967" max="8968" width="0" style="100" hidden="1" customWidth="1"/>
    <col min="8969" max="8969" width="10.25" style="100" customWidth="1"/>
    <col min="8970" max="8970" width="23" style="100" customWidth="1"/>
    <col min="8971" max="8971" width="6.625" style="100" customWidth="1"/>
    <col min="8972" max="8972" width="12.25" style="100" customWidth="1"/>
    <col min="8973" max="8973" width="13.25" style="100" customWidth="1"/>
    <col min="8974" max="8974" width="10.5" style="100" customWidth="1"/>
    <col min="8975" max="8975" width="18.625" style="100" customWidth="1"/>
    <col min="8976" max="8976" width="12.375" style="100" customWidth="1"/>
    <col min="8977" max="8977" width="11.25" style="100" customWidth="1"/>
    <col min="8978" max="8978" width="13.625" style="100" customWidth="1"/>
    <col min="8979" max="8979" width="11.875" style="100" customWidth="1"/>
    <col min="8980" max="8980" width="10.625" style="100" customWidth="1"/>
    <col min="8981" max="9221" width="9" style="100"/>
    <col min="9222" max="9222" width="5.625" style="100" customWidth="1"/>
    <col min="9223" max="9224" width="0" style="100" hidden="1" customWidth="1"/>
    <col min="9225" max="9225" width="10.25" style="100" customWidth="1"/>
    <col min="9226" max="9226" width="23" style="100" customWidth="1"/>
    <col min="9227" max="9227" width="6.625" style="100" customWidth="1"/>
    <col min="9228" max="9228" width="12.25" style="100" customWidth="1"/>
    <col min="9229" max="9229" width="13.25" style="100" customWidth="1"/>
    <col min="9230" max="9230" width="10.5" style="100" customWidth="1"/>
    <col min="9231" max="9231" width="18.625" style="100" customWidth="1"/>
    <col min="9232" max="9232" width="12.375" style="100" customWidth="1"/>
    <col min="9233" max="9233" width="11.25" style="100" customWidth="1"/>
    <col min="9234" max="9234" width="13.625" style="100" customWidth="1"/>
    <col min="9235" max="9235" width="11.875" style="100" customWidth="1"/>
    <col min="9236" max="9236" width="10.625" style="100" customWidth="1"/>
    <col min="9237" max="9477" width="9" style="100"/>
    <col min="9478" max="9478" width="5.625" style="100" customWidth="1"/>
    <col min="9479" max="9480" width="0" style="100" hidden="1" customWidth="1"/>
    <col min="9481" max="9481" width="10.25" style="100" customWidth="1"/>
    <col min="9482" max="9482" width="23" style="100" customWidth="1"/>
    <col min="9483" max="9483" width="6.625" style="100" customWidth="1"/>
    <col min="9484" max="9484" width="12.25" style="100" customWidth="1"/>
    <col min="9485" max="9485" width="13.25" style="100" customWidth="1"/>
    <col min="9486" max="9486" width="10.5" style="100" customWidth="1"/>
    <col min="9487" max="9487" width="18.625" style="100" customWidth="1"/>
    <col min="9488" max="9488" width="12.375" style="100" customWidth="1"/>
    <col min="9489" max="9489" width="11.25" style="100" customWidth="1"/>
    <col min="9490" max="9490" width="13.625" style="100" customWidth="1"/>
    <col min="9491" max="9491" width="11.875" style="100" customWidth="1"/>
    <col min="9492" max="9492" width="10.625" style="100" customWidth="1"/>
    <col min="9493" max="9733" width="9" style="100"/>
    <col min="9734" max="9734" width="5.625" style="100" customWidth="1"/>
    <col min="9735" max="9736" width="0" style="100" hidden="1" customWidth="1"/>
    <col min="9737" max="9737" width="10.25" style="100" customWidth="1"/>
    <col min="9738" max="9738" width="23" style="100" customWidth="1"/>
    <col min="9739" max="9739" width="6.625" style="100" customWidth="1"/>
    <col min="9740" max="9740" width="12.25" style="100" customWidth="1"/>
    <col min="9741" max="9741" width="13.25" style="100" customWidth="1"/>
    <col min="9742" max="9742" width="10.5" style="100" customWidth="1"/>
    <col min="9743" max="9743" width="18.625" style="100" customWidth="1"/>
    <col min="9744" max="9744" width="12.375" style="100" customWidth="1"/>
    <col min="9745" max="9745" width="11.25" style="100" customWidth="1"/>
    <col min="9746" max="9746" width="13.625" style="100" customWidth="1"/>
    <col min="9747" max="9747" width="11.875" style="100" customWidth="1"/>
    <col min="9748" max="9748" width="10.625" style="100" customWidth="1"/>
    <col min="9749" max="9989" width="9" style="100"/>
    <col min="9990" max="9990" width="5.625" style="100" customWidth="1"/>
    <col min="9991" max="9992" width="0" style="100" hidden="1" customWidth="1"/>
    <col min="9993" max="9993" width="10.25" style="100" customWidth="1"/>
    <col min="9994" max="9994" width="23" style="100" customWidth="1"/>
    <col min="9995" max="9995" width="6.625" style="100" customWidth="1"/>
    <col min="9996" max="9996" width="12.25" style="100" customWidth="1"/>
    <col min="9997" max="9997" width="13.25" style="100" customWidth="1"/>
    <col min="9998" max="9998" width="10.5" style="100" customWidth="1"/>
    <col min="9999" max="9999" width="18.625" style="100" customWidth="1"/>
    <col min="10000" max="10000" width="12.375" style="100" customWidth="1"/>
    <col min="10001" max="10001" width="11.25" style="100" customWidth="1"/>
    <col min="10002" max="10002" width="13.625" style="100" customWidth="1"/>
    <col min="10003" max="10003" width="11.875" style="100" customWidth="1"/>
    <col min="10004" max="10004" width="10.625" style="100" customWidth="1"/>
    <col min="10005" max="10245" width="9" style="100"/>
    <col min="10246" max="10246" width="5.625" style="100" customWidth="1"/>
    <col min="10247" max="10248" width="0" style="100" hidden="1" customWidth="1"/>
    <col min="10249" max="10249" width="10.25" style="100" customWidth="1"/>
    <col min="10250" max="10250" width="23" style="100" customWidth="1"/>
    <col min="10251" max="10251" width="6.625" style="100" customWidth="1"/>
    <col min="10252" max="10252" width="12.25" style="100" customWidth="1"/>
    <col min="10253" max="10253" width="13.25" style="100" customWidth="1"/>
    <col min="10254" max="10254" width="10.5" style="100" customWidth="1"/>
    <col min="10255" max="10255" width="18.625" style="100" customWidth="1"/>
    <col min="10256" max="10256" width="12.375" style="100" customWidth="1"/>
    <col min="10257" max="10257" width="11.25" style="100" customWidth="1"/>
    <col min="10258" max="10258" width="13.625" style="100" customWidth="1"/>
    <col min="10259" max="10259" width="11.875" style="100" customWidth="1"/>
    <col min="10260" max="10260" width="10.625" style="100" customWidth="1"/>
    <col min="10261" max="10501" width="9" style="100"/>
    <col min="10502" max="10502" width="5.625" style="100" customWidth="1"/>
    <col min="10503" max="10504" width="0" style="100" hidden="1" customWidth="1"/>
    <col min="10505" max="10505" width="10.25" style="100" customWidth="1"/>
    <col min="10506" max="10506" width="23" style="100" customWidth="1"/>
    <col min="10507" max="10507" width="6.625" style="100" customWidth="1"/>
    <col min="10508" max="10508" width="12.25" style="100" customWidth="1"/>
    <col min="10509" max="10509" width="13.25" style="100" customWidth="1"/>
    <col min="10510" max="10510" width="10.5" style="100" customWidth="1"/>
    <col min="10511" max="10511" width="18.625" style="100" customWidth="1"/>
    <col min="10512" max="10512" width="12.375" style="100" customWidth="1"/>
    <col min="10513" max="10513" width="11.25" style="100" customWidth="1"/>
    <col min="10514" max="10514" width="13.625" style="100" customWidth="1"/>
    <col min="10515" max="10515" width="11.875" style="100" customWidth="1"/>
    <col min="10516" max="10516" width="10.625" style="100" customWidth="1"/>
    <col min="10517" max="10757" width="9" style="100"/>
    <col min="10758" max="10758" width="5.625" style="100" customWidth="1"/>
    <col min="10759" max="10760" width="0" style="100" hidden="1" customWidth="1"/>
    <col min="10761" max="10761" width="10.25" style="100" customWidth="1"/>
    <col min="10762" max="10762" width="23" style="100" customWidth="1"/>
    <col min="10763" max="10763" width="6.625" style="100" customWidth="1"/>
    <col min="10764" max="10764" width="12.25" style="100" customWidth="1"/>
    <col min="10765" max="10765" width="13.25" style="100" customWidth="1"/>
    <col min="10766" max="10766" width="10.5" style="100" customWidth="1"/>
    <col min="10767" max="10767" width="18.625" style="100" customWidth="1"/>
    <col min="10768" max="10768" width="12.375" style="100" customWidth="1"/>
    <col min="10769" max="10769" width="11.25" style="100" customWidth="1"/>
    <col min="10770" max="10770" width="13.625" style="100" customWidth="1"/>
    <col min="10771" max="10771" width="11.875" style="100" customWidth="1"/>
    <col min="10772" max="10772" width="10.625" style="100" customWidth="1"/>
    <col min="10773" max="11013" width="9" style="100"/>
    <col min="11014" max="11014" width="5.625" style="100" customWidth="1"/>
    <col min="11015" max="11016" width="0" style="100" hidden="1" customWidth="1"/>
    <col min="11017" max="11017" width="10.25" style="100" customWidth="1"/>
    <col min="11018" max="11018" width="23" style="100" customWidth="1"/>
    <col min="11019" max="11019" width="6.625" style="100" customWidth="1"/>
    <col min="11020" max="11020" width="12.25" style="100" customWidth="1"/>
    <col min="11021" max="11021" width="13.25" style="100" customWidth="1"/>
    <col min="11022" max="11022" width="10.5" style="100" customWidth="1"/>
    <col min="11023" max="11023" width="18.625" style="100" customWidth="1"/>
    <col min="11024" max="11024" width="12.375" style="100" customWidth="1"/>
    <col min="11025" max="11025" width="11.25" style="100" customWidth="1"/>
    <col min="11026" max="11026" width="13.625" style="100" customWidth="1"/>
    <col min="11027" max="11027" width="11.875" style="100" customWidth="1"/>
    <col min="11028" max="11028" width="10.625" style="100" customWidth="1"/>
    <col min="11029" max="11269" width="9" style="100"/>
    <col min="11270" max="11270" width="5.625" style="100" customWidth="1"/>
    <col min="11271" max="11272" width="0" style="100" hidden="1" customWidth="1"/>
    <col min="11273" max="11273" width="10.25" style="100" customWidth="1"/>
    <col min="11274" max="11274" width="23" style="100" customWidth="1"/>
    <col min="11275" max="11275" width="6.625" style="100" customWidth="1"/>
    <col min="11276" max="11276" width="12.25" style="100" customWidth="1"/>
    <col min="11277" max="11277" width="13.25" style="100" customWidth="1"/>
    <col min="11278" max="11278" width="10.5" style="100" customWidth="1"/>
    <col min="11279" max="11279" width="18.625" style="100" customWidth="1"/>
    <col min="11280" max="11280" width="12.375" style="100" customWidth="1"/>
    <col min="11281" max="11281" width="11.25" style="100" customWidth="1"/>
    <col min="11282" max="11282" width="13.625" style="100" customWidth="1"/>
    <col min="11283" max="11283" width="11.875" style="100" customWidth="1"/>
    <col min="11284" max="11284" width="10.625" style="100" customWidth="1"/>
    <col min="11285" max="11525" width="9" style="100"/>
    <col min="11526" max="11526" width="5.625" style="100" customWidth="1"/>
    <col min="11527" max="11528" width="0" style="100" hidden="1" customWidth="1"/>
    <col min="11529" max="11529" width="10.25" style="100" customWidth="1"/>
    <col min="11530" max="11530" width="23" style="100" customWidth="1"/>
    <col min="11531" max="11531" width="6.625" style="100" customWidth="1"/>
    <col min="11532" max="11532" width="12.25" style="100" customWidth="1"/>
    <col min="11533" max="11533" width="13.25" style="100" customWidth="1"/>
    <col min="11534" max="11534" width="10.5" style="100" customWidth="1"/>
    <col min="11535" max="11535" width="18.625" style="100" customWidth="1"/>
    <col min="11536" max="11536" width="12.375" style="100" customWidth="1"/>
    <col min="11537" max="11537" width="11.25" style="100" customWidth="1"/>
    <col min="11538" max="11538" width="13.625" style="100" customWidth="1"/>
    <col min="11539" max="11539" width="11.875" style="100" customWidth="1"/>
    <col min="11540" max="11540" width="10.625" style="100" customWidth="1"/>
    <col min="11541" max="11781" width="9" style="100"/>
    <col min="11782" max="11782" width="5.625" style="100" customWidth="1"/>
    <col min="11783" max="11784" width="0" style="100" hidden="1" customWidth="1"/>
    <col min="11785" max="11785" width="10.25" style="100" customWidth="1"/>
    <col min="11786" max="11786" width="23" style="100" customWidth="1"/>
    <col min="11787" max="11787" width="6.625" style="100" customWidth="1"/>
    <col min="11788" max="11788" width="12.25" style="100" customWidth="1"/>
    <col min="11789" max="11789" width="13.25" style="100" customWidth="1"/>
    <col min="11790" max="11790" width="10.5" style="100" customWidth="1"/>
    <col min="11791" max="11791" width="18.625" style="100" customWidth="1"/>
    <col min="11792" max="11792" width="12.375" style="100" customWidth="1"/>
    <col min="11793" max="11793" width="11.25" style="100" customWidth="1"/>
    <col min="11794" max="11794" width="13.625" style="100" customWidth="1"/>
    <col min="11795" max="11795" width="11.875" style="100" customWidth="1"/>
    <col min="11796" max="11796" width="10.625" style="100" customWidth="1"/>
    <col min="11797" max="12037" width="9" style="100"/>
    <col min="12038" max="12038" width="5.625" style="100" customWidth="1"/>
    <col min="12039" max="12040" width="0" style="100" hidden="1" customWidth="1"/>
    <col min="12041" max="12041" width="10.25" style="100" customWidth="1"/>
    <col min="12042" max="12042" width="23" style="100" customWidth="1"/>
    <col min="12043" max="12043" width="6.625" style="100" customWidth="1"/>
    <col min="12044" max="12044" width="12.25" style="100" customWidth="1"/>
    <col min="12045" max="12045" width="13.25" style="100" customWidth="1"/>
    <col min="12046" max="12046" width="10.5" style="100" customWidth="1"/>
    <col min="12047" max="12047" width="18.625" style="100" customWidth="1"/>
    <col min="12048" max="12048" width="12.375" style="100" customWidth="1"/>
    <col min="12049" max="12049" width="11.25" style="100" customWidth="1"/>
    <col min="12050" max="12050" width="13.625" style="100" customWidth="1"/>
    <col min="12051" max="12051" width="11.875" style="100" customWidth="1"/>
    <col min="12052" max="12052" width="10.625" style="100" customWidth="1"/>
    <col min="12053" max="12293" width="9" style="100"/>
    <col min="12294" max="12294" width="5.625" style="100" customWidth="1"/>
    <col min="12295" max="12296" width="0" style="100" hidden="1" customWidth="1"/>
    <col min="12297" max="12297" width="10.25" style="100" customWidth="1"/>
    <col min="12298" max="12298" width="23" style="100" customWidth="1"/>
    <col min="12299" max="12299" width="6.625" style="100" customWidth="1"/>
    <col min="12300" max="12300" width="12.25" style="100" customWidth="1"/>
    <col min="12301" max="12301" width="13.25" style="100" customWidth="1"/>
    <col min="12302" max="12302" width="10.5" style="100" customWidth="1"/>
    <col min="12303" max="12303" width="18.625" style="100" customWidth="1"/>
    <col min="12304" max="12304" width="12.375" style="100" customWidth="1"/>
    <col min="12305" max="12305" width="11.25" style="100" customWidth="1"/>
    <col min="12306" max="12306" width="13.625" style="100" customWidth="1"/>
    <col min="12307" max="12307" width="11.875" style="100" customWidth="1"/>
    <col min="12308" max="12308" width="10.625" style="100" customWidth="1"/>
    <col min="12309" max="12549" width="9" style="100"/>
    <col min="12550" max="12550" width="5.625" style="100" customWidth="1"/>
    <col min="12551" max="12552" width="0" style="100" hidden="1" customWidth="1"/>
    <col min="12553" max="12553" width="10.25" style="100" customWidth="1"/>
    <col min="12554" max="12554" width="23" style="100" customWidth="1"/>
    <col min="12555" max="12555" width="6.625" style="100" customWidth="1"/>
    <col min="12556" max="12556" width="12.25" style="100" customWidth="1"/>
    <col min="12557" max="12557" width="13.25" style="100" customWidth="1"/>
    <col min="12558" max="12558" width="10.5" style="100" customWidth="1"/>
    <col min="12559" max="12559" width="18.625" style="100" customWidth="1"/>
    <col min="12560" max="12560" width="12.375" style="100" customWidth="1"/>
    <col min="12561" max="12561" width="11.25" style="100" customWidth="1"/>
    <col min="12562" max="12562" width="13.625" style="100" customWidth="1"/>
    <col min="12563" max="12563" width="11.875" style="100" customWidth="1"/>
    <col min="12564" max="12564" width="10.625" style="100" customWidth="1"/>
    <col min="12565" max="12805" width="9" style="100"/>
    <col min="12806" max="12806" width="5.625" style="100" customWidth="1"/>
    <col min="12807" max="12808" width="0" style="100" hidden="1" customWidth="1"/>
    <col min="12809" max="12809" width="10.25" style="100" customWidth="1"/>
    <col min="12810" max="12810" width="23" style="100" customWidth="1"/>
    <col min="12811" max="12811" width="6.625" style="100" customWidth="1"/>
    <col min="12812" max="12812" width="12.25" style="100" customWidth="1"/>
    <col min="12813" max="12813" width="13.25" style="100" customWidth="1"/>
    <col min="12814" max="12814" width="10.5" style="100" customWidth="1"/>
    <col min="12815" max="12815" width="18.625" style="100" customWidth="1"/>
    <col min="12816" max="12816" width="12.375" style="100" customWidth="1"/>
    <col min="12817" max="12817" width="11.25" style="100" customWidth="1"/>
    <col min="12818" max="12818" width="13.625" style="100" customWidth="1"/>
    <col min="12819" max="12819" width="11.875" style="100" customWidth="1"/>
    <col min="12820" max="12820" width="10.625" style="100" customWidth="1"/>
    <col min="12821" max="13061" width="9" style="100"/>
    <col min="13062" max="13062" width="5.625" style="100" customWidth="1"/>
    <col min="13063" max="13064" width="0" style="100" hidden="1" customWidth="1"/>
    <col min="13065" max="13065" width="10.25" style="100" customWidth="1"/>
    <col min="13066" max="13066" width="23" style="100" customWidth="1"/>
    <col min="13067" max="13067" width="6.625" style="100" customWidth="1"/>
    <col min="13068" max="13068" width="12.25" style="100" customWidth="1"/>
    <col min="13069" max="13069" width="13.25" style="100" customWidth="1"/>
    <col min="13070" max="13070" width="10.5" style="100" customWidth="1"/>
    <col min="13071" max="13071" width="18.625" style="100" customWidth="1"/>
    <col min="13072" max="13072" width="12.375" style="100" customWidth="1"/>
    <col min="13073" max="13073" width="11.25" style="100" customWidth="1"/>
    <col min="13074" max="13074" width="13.625" style="100" customWidth="1"/>
    <col min="13075" max="13075" width="11.875" style="100" customWidth="1"/>
    <col min="13076" max="13076" width="10.625" style="100" customWidth="1"/>
    <col min="13077" max="13317" width="9" style="100"/>
    <col min="13318" max="13318" width="5.625" style="100" customWidth="1"/>
    <col min="13319" max="13320" width="0" style="100" hidden="1" customWidth="1"/>
    <col min="13321" max="13321" width="10.25" style="100" customWidth="1"/>
    <col min="13322" max="13322" width="23" style="100" customWidth="1"/>
    <col min="13323" max="13323" width="6.625" style="100" customWidth="1"/>
    <col min="13324" max="13324" width="12.25" style="100" customWidth="1"/>
    <col min="13325" max="13325" width="13.25" style="100" customWidth="1"/>
    <col min="13326" max="13326" width="10.5" style="100" customWidth="1"/>
    <col min="13327" max="13327" width="18.625" style="100" customWidth="1"/>
    <col min="13328" max="13328" width="12.375" style="100" customWidth="1"/>
    <col min="13329" max="13329" width="11.25" style="100" customWidth="1"/>
    <col min="13330" max="13330" width="13.625" style="100" customWidth="1"/>
    <col min="13331" max="13331" width="11.875" style="100" customWidth="1"/>
    <col min="13332" max="13332" width="10.625" style="100" customWidth="1"/>
    <col min="13333" max="13573" width="9" style="100"/>
    <col min="13574" max="13574" width="5.625" style="100" customWidth="1"/>
    <col min="13575" max="13576" width="0" style="100" hidden="1" customWidth="1"/>
    <col min="13577" max="13577" width="10.25" style="100" customWidth="1"/>
    <col min="13578" max="13578" width="23" style="100" customWidth="1"/>
    <col min="13579" max="13579" width="6.625" style="100" customWidth="1"/>
    <col min="13580" max="13580" width="12.25" style="100" customWidth="1"/>
    <col min="13581" max="13581" width="13.25" style="100" customWidth="1"/>
    <col min="13582" max="13582" width="10.5" style="100" customWidth="1"/>
    <col min="13583" max="13583" width="18.625" style="100" customWidth="1"/>
    <col min="13584" max="13584" width="12.375" style="100" customWidth="1"/>
    <col min="13585" max="13585" width="11.25" style="100" customWidth="1"/>
    <col min="13586" max="13586" width="13.625" style="100" customWidth="1"/>
    <col min="13587" max="13587" width="11.875" style="100" customWidth="1"/>
    <col min="13588" max="13588" width="10.625" style="100" customWidth="1"/>
    <col min="13589" max="13829" width="9" style="100"/>
    <col min="13830" max="13830" width="5.625" style="100" customWidth="1"/>
    <col min="13831" max="13832" width="0" style="100" hidden="1" customWidth="1"/>
    <col min="13833" max="13833" width="10.25" style="100" customWidth="1"/>
    <col min="13834" max="13834" width="23" style="100" customWidth="1"/>
    <col min="13835" max="13835" width="6.625" style="100" customWidth="1"/>
    <col min="13836" max="13836" width="12.25" style="100" customWidth="1"/>
    <col min="13837" max="13837" width="13.25" style="100" customWidth="1"/>
    <col min="13838" max="13838" width="10.5" style="100" customWidth="1"/>
    <col min="13839" max="13839" width="18.625" style="100" customWidth="1"/>
    <col min="13840" max="13840" width="12.375" style="100" customWidth="1"/>
    <col min="13841" max="13841" width="11.25" style="100" customWidth="1"/>
    <col min="13842" max="13842" width="13.625" style="100" customWidth="1"/>
    <col min="13843" max="13843" width="11.875" style="100" customWidth="1"/>
    <col min="13844" max="13844" width="10.625" style="100" customWidth="1"/>
    <col min="13845" max="14085" width="9" style="100"/>
    <col min="14086" max="14086" width="5.625" style="100" customWidth="1"/>
    <col min="14087" max="14088" width="0" style="100" hidden="1" customWidth="1"/>
    <col min="14089" max="14089" width="10.25" style="100" customWidth="1"/>
    <col min="14090" max="14090" width="23" style="100" customWidth="1"/>
    <col min="14091" max="14091" width="6.625" style="100" customWidth="1"/>
    <col min="14092" max="14092" width="12.25" style="100" customWidth="1"/>
    <col min="14093" max="14093" width="13.25" style="100" customWidth="1"/>
    <col min="14094" max="14094" width="10.5" style="100" customWidth="1"/>
    <col min="14095" max="14095" width="18.625" style="100" customWidth="1"/>
    <col min="14096" max="14096" width="12.375" style="100" customWidth="1"/>
    <col min="14097" max="14097" width="11.25" style="100" customWidth="1"/>
    <col min="14098" max="14098" width="13.625" style="100" customWidth="1"/>
    <col min="14099" max="14099" width="11.875" style="100" customWidth="1"/>
    <col min="14100" max="14100" width="10.625" style="100" customWidth="1"/>
    <col min="14101" max="14341" width="9" style="100"/>
    <col min="14342" max="14342" width="5.625" style="100" customWidth="1"/>
    <col min="14343" max="14344" width="0" style="100" hidden="1" customWidth="1"/>
    <col min="14345" max="14345" width="10.25" style="100" customWidth="1"/>
    <col min="14346" max="14346" width="23" style="100" customWidth="1"/>
    <col min="14347" max="14347" width="6.625" style="100" customWidth="1"/>
    <col min="14348" max="14348" width="12.25" style="100" customWidth="1"/>
    <col min="14349" max="14349" width="13.25" style="100" customWidth="1"/>
    <col min="14350" max="14350" width="10.5" style="100" customWidth="1"/>
    <col min="14351" max="14351" width="18.625" style="100" customWidth="1"/>
    <col min="14352" max="14352" width="12.375" style="100" customWidth="1"/>
    <col min="14353" max="14353" width="11.25" style="100" customWidth="1"/>
    <col min="14354" max="14354" width="13.625" style="100" customWidth="1"/>
    <col min="14355" max="14355" width="11.875" style="100" customWidth="1"/>
    <col min="14356" max="14356" width="10.625" style="100" customWidth="1"/>
    <col min="14357" max="14597" width="9" style="100"/>
    <col min="14598" max="14598" width="5.625" style="100" customWidth="1"/>
    <col min="14599" max="14600" width="0" style="100" hidden="1" customWidth="1"/>
    <col min="14601" max="14601" width="10.25" style="100" customWidth="1"/>
    <col min="14602" max="14602" width="23" style="100" customWidth="1"/>
    <col min="14603" max="14603" width="6.625" style="100" customWidth="1"/>
    <col min="14604" max="14604" width="12.25" style="100" customWidth="1"/>
    <col min="14605" max="14605" width="13.25" style="100" customWidth="1"/>
    <col min="14606" max="14606" width="10.5" style="100" customWidth="1"/>
    <col min="14607" max="14607" width="18.625" style="100" customWidth="1"/>
    <col min="14608" max="14608" width="12.375" style="100" customWidth="1"/>
    <col min="14609" max="14609" width="11.25" style="100" customWidth="1"/>
    <col min="14610" max="14610" width="13.625" style="100" customWidth="1"/>
    <col min="14611" max="14611" width="11.875" style="100" customWidth="1"/>
    <col min="14612" max="14612" width="10.625" style="100" customWidth="1"/>
    <col min="14613" max="14853" width="9" style="100"/>
    <col min="14854" max="14854" width="5.625" style="100" customWidth="1"/>
    <col min="14855" max="14856" width="0" style="100" hidden="1" customWidth="1"/>
    <col min="14857" max="14857" width="10.25" style="100" customWidth="1"/>
    <col min="14858" max="14858" width="23" style="100" customWidth="1"/>
    <col min="14859" max="14859" width="6.625" style="100" customWidth="1"/>
    <col min="14860" max="14860" width="12.25" style="100" customWidth="1"/>
    <col min="14861" max="14861" width="13.25" style="100" customWidth="1"/>
    <col min="14862" max="14862" width="10.5" style="100" customWidth="1"/>
    <col min="14863" max="14863" width="18.625" style="100" customWidth="1"/>
    <col min="14864" max="14864" width="12.375" style="100" customWidth="1"/>
    <col min="14865" max="14865" width="11.25" style="100" customWidth="1"/>
    <col min="14866" max="14866" width="13.625" style="100" customWidth="1"/>
    <col min="14867" max="14867" width="11.875" style="100" customWidth="1"/>
    <col min="14868" max="14868" width="10.625" style="100" customWidth="1"/>
    <col min="14869" max="15109" width="9" style="100"/>
    <col min="15110" max="15110" width="5.625" style="100" customWidth="1"/>
    <col min="15111" max="15112" width="0" style="100" hidden="1" customWidth="1"/>
    <col min="15113" max="15113" width="10.25" style="100" customWidth="1"/>
    <col min="15114" max="15114" width="23" style="100" customWidth="1"/>
    <col min="15115" max="15115" width="6.625" style="100" customWidth="1"/>
    <col min="15116" max="15116" width="12.25" style="100" customWidth="1"/>
    <col min="15117" max="15117" width="13.25" style="100" customWidth="1"/>
    <col min="15118" max="15118" width="10.5" style="100" customWidth="1"/>
    <col min="15119" max="15119" width="18.625" style="100" customWidth="1"/>
    <col min="15120" max="15120" width="12.375" style="100" customWidth="1"/>
    <col min="15121" max="15121" width="11.25" style="100" customWidth="1"/>
    <col min="15122" max="15122" width="13.625" style="100" customWidth="1"/>
    <col min="15123" max="15123" width="11.875" style="100" customWidth="1"/>
    <col min="15124" max="15124" width="10.625" style="100" customWidth="1"/>
    <col min="15125" max="15365" width="9" style="100"/>
    <col min="15366" max="15366" width="5.625" style="100" customWidth="1"/>
    <col min="15367" max="15368" width="0" style="100" hidden="1" customWidth="1"/>
    <col min="15369" max="15369" width="10.25" style="100" customWidth="1"/>
    <col min="15370" max="15370" width="23" style="100" customWidth="1"/>
    <col min="15371" max="15371" width="6.625" style="100" customWidth="1"/>
    <col min="15372" max="15372" width="12.25" style="100" customWidth="1"/>
    <col min="15373" max="15373" width="13.25" style="100" customWidth="1"/>
    <col min="15374" max="15374" width="10.5" style="100" customWidth="1"/>
    <col min="15375" max="15375" width="18.625" style="100" customWidth="1"/>
    <col min="15376" max="15376" width="12.375" style="100" customWidth="1"/>
    <col min="15377" max="15377" width="11.25" style="100" customWidth="1"/>
    <col min="15378" max="15378" width="13.625" style="100" customWidth="1"/>
    <col min="15379" max="15379" width="11.875" style="100" customWidth="1"/>
    <col min="15380" max="15380" width="10.625" style="100" customWidth="1"/>
    <col min="15381" max="15621" width="9" style="100"/>
    <col min="15622" max="15622" width="5.625" style="100" customWidth="1"/>
    <col min="15623" max="15624" width="0" style="100" hidden="1" customWidth="1"/>
    <col min="15625" max="15625" width="10.25" style="100" customWidth="1"/>
    <col min="15626" max="15626" width="23" style="100" customWidth="1"/>
    <col min="15627" max="15627" width="6.625" style="100" customWidth="1"/>
    <col min="15628" max="15628" width="12.25" style="100" customWidth="1"/>
    <col min="15629" max="15629" width="13.25" style="100" customWidth="1"/>
    <col min="15630" max="15630" width="10.5" style="100" customWidth="1"/>
    <col min="15631" max="15631" width="18.625" style="100" customWidth="1"/>
    <col min="15632" max="15632" width="12.375" style="100" customWidth="1"/>
    <col min="15633" max="15633" width="11.25" style="100" customWidth="1"/>
    <col min="15634" max="15634" width="13.625" style="100" customWidth="1"/>
    <col min="15635" max="15635" width="11.875" style="100" customWidth="1"/>
    <col min="15636" max="15636" width="10.625" style="100" customWidth="1"/>
    <col min="15637" max="15877" width="9" style="100"/>
    <col min="15878" max="15878" width="5.625" style="100" customWidth="1"/>
    <col min="15879" max="15880" width="0" style="100" hidden="1" customWidth="1"/>
    <col min="15881" max="15881" width="10.25" style="100" customWidth="1"/>
    <col min="15882" max="15882" width="23" style="100" customWidth="1"/>
    <col min="15883" max="15883" width="6.625" style="100" customWidth="1"/>
    <col min="15884" max="15884" width="12.25" style="100" customWidth="1"/>
    <col min="15885" max="15885" width="13.25" style="100" customWidth="1"/>
    <col min="15886" max="15886" width="10.5" style="100" customWidth="1"/>
    <col min="15887" max="15887" width="18.625" style="100" customWidth="1"/>
    <col min="15888" max="15888" width="12.375" style="100" customWidth="1"/>
    <col min="15889" max="15889" width="11.25" style="100" customWidth="1"/>
    <col min="15890" max="15890" width="13.625" style="100" customWidth="1"/>
    <col min="15891" max="15891" width="11.875" style="100" customWidth="1"/>
    <col min="15892" max="15892" width="10.625" style="100" customWidth="1"/>
    <col min="15893" max="16133" width="9" style="100"/>
    <col min="16134" max="16134" width="5.625" style="100" customWidth="1"/>
    <col min="16135" max="16136" width="0" style="100" hidden="1" customWidth="1"/>
    <col min="16137" max="16137" width="10.25" style="100" customWidth="1"/>
    <col min="16138" max="16138" width="23" style="100" customWidth="1"/>
    <col min="16139" max="16139" width="6.625" style="100" customWidth="1"/>
    <col min="16140" max="16140" width="12.25" style="100" customWidth="1"/>
    <col min="16141" max="16141" width="13.25" style="100" customWidth="1"/>
    <col min="16142" max="16142" width="10.5" style="100" customWidth="1"/>
    <col min="16143" max="16143" width="18.625" style="100" customWidth="1"/>
    <col min="16144" max="16144" width="12.375" style="100" customWidth="1"/>
    <col min="16145" max="16145" width="11.25" style="100" customWidth="1"/>
    <col min="16146" max="16146" width="13.625" style="100" customWidth="1"/>
    <col min="16147" max="16147" width="11.875" style="100" customWidth="1"/>
    <col min="16148" max="16148" width="10.625" style="100" customWidth="1"/>
    <col min="16149" max="16384" width="9" style="100"/>
  </cols>
  <sheetData>
    <row r="1" spans="1:20" ht="32.25" customHeight="1">
      <c r="A1" s="991" t="s">
        <v>408</v>
      </c>
      <c r="B1" s="991"/>
      <c r="C1" s="991"/>
      <c r="D1" s="991"/>
      <c r="E1" s="991"/>
      <c r="F1" s="991"/>
      <c r="G1" s="991"/>
      <c r="H1" s="991"/>
      <c r="I1" s="991"/>
      <c r="J1" s="991"/>
      <c r="K1" s="991"/>
      <c r="L1" s="991"/>
      <c r="M1" s="991"/>
      <c r="N1" s="991"/>
      <c r="O1" s="991"/>
      <c r="P1" s="991"/>
      <c r="Q1" s="991"/>
      <c r="R1" s="991"/>
      <c r="S1" s="99" t="s">
        <v>409</v>
      </c>
      <c r="T1" s="99"/>
    </row>
    <row r="2" spans="1:20" ht="29.25" customHeight="1">
      <c r="A2" s="998" t="s">
        <v>410</v>
      </c>
      <c r="B2" s="998"/>
      <c r="C2" s="998"/>
      <c r="D2" s="998"/>
      <c r="E2" s="998"/>
      <c r="F2" s="998"/>
      <c r="G2" s="998"/>
      <c r="H2" s="998"/>
      <c r="I2" s="998"/>
      <c r="J2" s="998"/>
      <c r="K2" s="998"/>
      <c r="L2" s="998"/>
      <c r="M2" s="998"/>
      <c r="N2" s="998"/>
      <c r="O2" s="998"/>
      <c r="P2" s="998"/>
      <c r="Q2" s="998"/>
      <c r="R2" s="998"/>
      <c r="S2" s="998" t="s">
        <v>411</v>
      </c>
      <c r="T2" s="998"/>
    </row>
    <row r="3" spans="1:20" ht="28.5" customHeight="1">
      <c r="A3" s="992" t="s">
        <v>412</v>
      </c>
      <c r="B3" s="992" t="s">
        <v>413</v>
      </c>
      <c r="C3" s="994" t="s">
        <v>414</v>
      </c>
      <c r="D3" s="784" t="s">
        <v>415</v>
      </c>
      <c r="E3" s="992" t="s">
        <v>7</v>
      </c>
      <c r="F3" s="992" t="s">
        <v>416</v>
      </c>
      <c r="G3" s="996" t="s">
        <v>417</v>
      </c>
      <c r="H3" s="996" t="s">
        <v>418</v>
      </c>
      <c r="I3" s="101" t="s">
        <v>419</v>
      </c>
      <c r="J3" s="102" t="s">
        <v>420</v>
      </c>
      <c r="K3" s="253"/>
      <c r="L3" s="253"/>
      <c r="M3" s="253"/>
      <c r="N3" s="970" t="s">
        <v>12</v>
      </c>
      <c r="O3" s="970" t="s">
        <v>13</v>
      </c>
      <c r="P3" s="984" t="s">
        <v>421</v>
      </c>
      <c r="Q3" s="986" t="s">
        <v>422</v>
      </c>
      <c r="R3" s="976" t="s">
        <v>423</v>
      </c>
      <c r="S3" s="978" t="s">
        <v>424</v>
      </c>
      <c r="T3" s="978" t="s">
        <v>425</v>
      </c>
    </row>
    <row r="4" spans="1:20" ht="39" customHeight="1">
      <c r="A4" s="993"/>
      <c r="B4" s="993"/>
      <c r="C4" s="995"/>
      <c r="D4" s="785"/>
      <c r="E4" s="993"/>
      <c r="F4" s="993"/>
      <c r="G4" s="997"/>
      <c r="H4" s="997"/>
      <c r="I4" s="103"/>
      <c r="J4" s="104" t="s">
        <v>426</v>
      </c>
      <c r="K4" s="255" t="s">
        <v>15</v>
      </c>
      <c r="L4" s="255" t="s">
        <v>16</v>
      </c>
      <c r="M4" s="255" t="s">
        <v>17</v>
      </c>
      <c r="N4" s="983"/>
      <c r="O4" s="983"/>
      <c r="P4" s="985"/>
      <c r="Q4" s="987"/>
      <c r="R4" s="977"/>
      <c r="S4" s="979"/>
      <c r="T4" s="979"/>
    </row>
    <row r="5" spans="1:20" s="116" customFormat="1" ht="100.5" customHeight="1">
      <c r="A5" s="105">
        <v>1</v>
      </c>
      <c r="B5" s="106"/>
      <c r="C5" s="106"/>
      <c r="D5" s="786" t="s">
        <v>427</v>
      </c>
      <c r="E5" s="107" t="s">
        <v>428</v>
      </c>
      <c r="F5" s="108">
        <v>1</v>
      </c>
      <c r="G5" s="109">
        <v>3050000</v>
      </c>
      <c r="H5" s="109">
        <v>3050000</v>
      </c>
      <c r="I5" s="110" t="s">
        <v>429</v>
      </c>
      <c r="J5" s="111" t="s">
        <v>1016</v>
      </c>
      <c r="K5" s="109">
        <v>3050000</v>
      </c>
      <c r="L5" s="252"/>
      <c r="M5" s="252"/>
      <c r="N5" s="252"/>
      <c r="O5" s="252"/>
      <c r="P5" s="112"/>
      <c r="Q5" s="112"/>
      <c r="R5" s="113"/>
      <c r="S5" s="114"/>
      <c r="T5" s="115"/>
    </row>
    <row r="6" spans="1:20" s="116" customFormat="1" ht="67.5" customHeight="1">
      <c r="A6" s="105">
        <v>2</v>
      </c>
      <c r="B6" s="106"/>
      <c r="C6" s="106"/>
      <c r="D6" s="787" t="s">
        <v>430</v>
      </c>
      <c r="E6" s="117" t="s">
        <v>431</v>
      </c>
      <c r="F6" s="108">
        <v>1</v>
      </c>
      <c r="G6" s="118">
        <v>1820000</v>
      </c>
      <c r="H6" s="118">
        <v>1820000</v>
      </c>
      <c r="I6" s="110" t="s">
        <v>432</v>
      </c>
      <c r="J6" s="119" t="s">
        <v>433</v>
      </c>
      <c r="K6" s="251"/>
      <c r="L6" s="251"/>
      <c r="M6" s="251"/>
      <c r="N6" s="251"/>
      <c r="O6" s="251">
        <v>1820000</v>
      </c>
      <c r="P6" s="112">
        <v>1819000</v>
      </c>
      <c r="Q6" s="112">
        <f>H6-P6</f>
        <v>1000</v>
      </c>
      <c r="R6" s="113" t="s">
        <v>434</v>
      </c>
      <c r="S6" s="114" t="s">
        <v>435</v>
      </c>
      <c r="T6" s="115"/>
    </row>
    <row r="7" spans="1:20" s="116" customFormat="1" ht="48" customHeight="1">
      <c r="A7" s="105">
        <v>3</v>
      </c>
      <c r="B7" s="106"/>
      <c r="C7" s="106"/>
      <c r="D7" s="788" t="s">
        <v>436</v>
      </c>
      <c r="E7" s="780" t="s">
        <v>437</v>
      </c>
      <c r="F7" s="108">
        <v>1</v>
      </c>
      <c r="G7" s="121">
        <v>4000000</v>
      </c>
      <c r="H7" s="121">
        <v>4000000</v>
      </c>
      <c r="I7" s="110" t="s">
        <v>429</v>
      </c>
      <c r="J7" s="119" t="s">
        <v>433</v>
      </c>
      <c r="K7" s="251"/>
      <c r="L7" s="251"/>
      <c r="M7" s="251"/>
      <c r="N7" s="251"/>
      <c r="O7" s="251">
        <v>4000000</v>
      </c>
      <c r="P7" s="112">
        <v>3900000</v>
      </c>
      <c r="Q7" s="112">
        <v>100000</v>
      </c>
      <c r="R7" s="113" t="s">
        <v>438</v>
      </c>
      <c r="S7" s="114" t="s">
        <v>439</v>
      </c>
      <c r="T7" s="115"/>
    </row>
    <row r="8" spans="1:20" s="116" customFormat="1" ht="48" customHeight="1">
      <c r="A8" s="105">
        <v>4</v>
      </c>
      <c r="B8" s="106"/>
      <c r="C8" s="106"/>
      <c r="D8" s="788" t="s">
        <v>440</v>
      </c>
      <c r="E8" s="120" t="s">
        <v>441</v>
      </c>
      <c r="F8" s="108">
        <v>1</v>
      </c>
      <c r="G8" s="122">
        <v>1060000</v>
      </c>
      <c r="H8" s="123">
        <v>1060000</v>
      </c>
      <c r="I8" s="110" t="s">
        <v>432</v>
      </c>
      <c r="J8" s="124" t="s">
        <v>433</v>
      </c>
      <c r="K8" s="250"/>
      <c r="L8" s="250"/>
      <c r="M8" s="250"/>
      <c r="N8" s="250"/>
      <c r="O8" s="250">
        <v>1060000</v>
      </c>
      <c r="P8" s="112">
        <v>1060000</v>
      </c>
      <c r="Q8" s="112">
        <v>0</v>
      </c>
      <c r="R8" s="113" t="s">
        <v>442</v>
      </c>
      <c r="S8" s="114" t="s">
        <v>443</v>
      </c>
      <c r="T8" s="115"/>
    </row>
    <row r="9" spans="1:20" s="116" customFormat="1" ht="29.25" customHeight="1">
      <c r="A9" s="105">
        <v>5</v>
      </c>
      <c r="B9" s="106"/>
      <c r="C9" s="106"/>
      <c r="D9" s="789" t="s">
        <v>440</v>
      </c>
      <c r="E9" s="125" t="s">
        <v>444</v>
      </c>
      <c r="F9" s="126">
        <v>1</v>
      </c>
      <c r="G9" s="127">
        <v>535000</v>
      </c>
      <c r="H9" s="123">
        <v>535000</v>
      </c>
      <c r="I9" s="110" t="s">
        <v>432</v>
      </c>
      <c r="J9" s="782" t="s">
        <v>445</v>
      </c>
      <c r="K9" s="123">
        <v>535000</v>
      </c>
      <c r="L9" s="252"/>
      <c r="M9" s="252"/>
      <c r="N9" s="252"/>
      <c r="O9" s="252"/>
      <c r="P9" s="112"/>
      <c r="Q9" s="112"/>
      <c r="R9" s="113"/>
      <c r="S9" s="114"/>
      <c r="T9" s="115"/>
    </row>
    <row r="10" spans="1:20" s="116" customFormat="1" ht="51.75" customHeight="1">
      <c r="A10" s="105">
        <v>6</v>
      </c>
      <c r="B10" s="106"/>
      <c r="C10" s="106"/>
      <c r="D10" s="789" t="s">
        <v>446</v>
      </c>
      <c r="E10" s="779" t="s">
        <v>447</v>
      </c>
      <c r="F10" s="126">
        <v>1</v>
      </c>
      <c r="G10" s="109">
        <v>1500000</v>
      </c>
      <c r="H10" s="109">
        <v>1500000</v>
      </c>
      <c r="I10" s="110" t="s">
        <v>429</v>
      </c>
      <c r="J10" s="111" t="s">
        <v>445</v>
      </c>
      <c r="K10" s="109">
        <v>1500000</v>
      </c>
      <c r="L10" s="252"/>
      <c r="M10" s="252"/>
      <c r="N10" s="252"/>
      <c r="O10" s="252"/>
      <c r="P10" s="112"/>
      <c r="Q10" s="112"/>
      <c r="R10" s="113"/>
      <c r="S10" s="114"/>
      <c r="T10" s="115"/>
    </row>
    <row r="11" spans="1:20" s="134" customFormat="1" ht="45" customHeight="1">
      <c r="A11" s="105">
        <v>7</v>
      </c>
      <c r="B11" s="129"/>
      <c r="C11" s="129"/>
      <c r="D11" s="786" t="s">
        <v>446</v>
      </c>
      <c r="E11" s="780" t="s">
        <v>448</v>
      </c>
      <c r="F11" s="130">
        <v>1</v>
      </c>
      <c r="G11" s="131">
        <v>600000</v>
      </c>
      <c r="H11" s="123">
        <v>600000</v>
      </c>
      <c r="I11" s="110" t="s">
        <v>429</v>
      </c>
      <c r="J11" s="111" t="s">
        <v>445</v>
      </c>
      <c r="K11" s="123">
        <v>600000</v>
      </c>
      <c r="L11" s="252"/>
      <c r="M11" s="252"/>
      <c r="N11" s="252"/>
      <c r="O11" s="252"/>
      <c r="P11" s="132"/>
      <c r="Q11" s="112"/>
      <c r="R11" s="133"/>
      <c r="S11" s="114"/>
      <c r="T11" s="115"/>
    </row>
    <row r="12" spans="1:20" s="116" customFormat="1" ht="25.5" customHeight="1">
      <c r="A12" s="105">
        <v>8</v>
      </c>
      <c r="B12" s="106"/>
      <c r="C12" s="106"/>
      <c r="D12" s="789" t="s">
        <v>449</v>
      </c>
      <c r="E12" s="125" t="s">
        <v>450</v>
      </c>
      <c r="F12" s="126">
        <v>1</v>
      </c>
      <c r="G12" s="127">
        <v>1500000</v>
      </c>
      <c r="H12" s="123">
        <v>1500000</v>
      </c>
      <c r="I12" s="110" t="s">
        <v>432</v>
      </c>
      <c r="J12" s="111" t="s">
        <v>451</v>
      </c>
      <c r="K12" s="123">
        <v>1500000</v>
      </c>
      <c r="L12" s="252"/>
      <c r="M12" s="252"/>
      <c r="N12" s="252"/>
      <c r="O12" s="252"/>
      <c r="P12" s="112"/>
      <c r="Q12" s="112"/>
      <c r="R12" s="113"/>
      <c r="S12" s="114"/>
      <c r="T12" s="115"/>
    </row>
    <row r="13" spans="1:20" s="116" customFormat="1" ht="23.25" customHeight="1">
      <c r="A13" s="105">
        <v>9</v>
      </c>
      <c r="B13" s="106"/>
      <c r="C13" s="106"/>
      <c r="D13" s="789" t="s">
        <v>449</v>
      </c>
      <c r="E13" s="135" t="s">
        <v>84</v>
      </c>
      <c r="F13" s="126">
        <v>1</v>
      </c>
      <c r="G13" s="109">
        <v>460000</v>
      </c>
      <c r="H13" s="109">
        <v>460000</v>
      </c>
      <c r="I13" s="110" t="s">
        <v>432</v>
      </c>
      <c r="J13" s="111" t="s">
        <v>452</v>
      </c>
      <c r="K13" s="252"/>
      <c r="L13" s="109">
        <v>460000</v>
      </c>
      <c r="M13" s="252"/>
      <c r="N13" s="252"/>
      <c r="O13" s="252"/>
      <c r="P13" s="112"/>
      <c r="Q13" s="112"/>
      <c r="R13" s="114"/>
      <c r="S13" s="114"/>
      <c r="T13" s="115"/>
    </row>
    <row r="14" spans="1:20" s="116" customFormat="1" ht="22.5" customHeight="1">
      <c r="A14" s="105">
        <v>10</v>
      </c>
      <c r="B14" s="106"/>
      <c r="C14" s="106"/>
      <c r="D14" s="789" t="s">
        <v>449</v>
      </c>
      <c r="E14" s="136" t="s">
        <v>453</v>
      </c>
      <c r="F14" s="137">
        <v>1</v>
      </c>
      <c r="G14" s="138">
        <v>145000</v>
      </c>
      <c r="H14" s="123">
        <v>145000</v>
      </c>
      <c r="I14" s="110" t="s">
        <v>432</v>
      </c>
      <c r="J14" s="111" t="s">
        <v>452</v>
      </c>
      <c r="K14" s="252"/>
      <c r="L14" s="123">
        <v>145000</v>
      </c>
      <c r="M14" s="252"/>
      <c r="N14" s="252"/>
      <c r="O14" s="252"/>
      <c r="P14" s="112"/>
      <c r="Q14" s="112"/>
      <c r="R14" s="114"/>
      <c r="S14" s="114"/>
      <c r="T14" s="105"/>
    </row>
    <row r="15" spans="1:20" s="116" customFormat="1" ht="46.5" customHeight="1">
      <c r="A15" s="105">
        <v>11</v>
      </c>
      <c r="B15" s="106"/>
      <c r="C15" s="106"/>
      <c r="D15" s="789" t="s">
        <v>454</v>
      </c>
      <c r="E15" s="139" t="s">
        <v>455</v>
      </c>
      <c r="F15" s="137">
        <v>1</v>
      </c>
      <c r="G15" s="138">
        <v>200000</v>
      </c>
      <c r="H15" s="123">
        <v>200000</v>
      </c>
      <c r="I15" s="110" t="s">
        <v>456</v>
      </c>
      <c r="J15" s="140" t="s">
        <v>457</v>
      </c>
      <c r="K15" s="251"/>
      <c r="L15" s="251"/>
      <c r="M15" s="251"/>
      <c r="N15" s="251"/>
      <c r="O15" s="123">
        <v>200000</v>
      </c>
      <c r="P15" s="112">
        <v>200000</v>
      </c>
      <c r="Q15" s="112">
        <v>0</v>
      </c>
      <c r="R15" s="114" t="s">
        <v>458</v>
      </c>
      <c r="S15" s="114" t="s">
        <v>459</v>
      </c>
      <c r="T15" s="115">
        <v>21990</v>
      </c>
    </row>
    <row r="16" spans="1:20" s="116" customFormat="1" ht="46.5">
      <c r="A16" s="105">
        <v>12</v>
      </c>
      <c r="B16" s="106"/>
      <c r="C16" s="106"/>
      <c r="D16" s="789" t="s">
        <v>460</v>
      </c>
      <c r="E16" s="139" t="s">
        <v>461</v>
      </c>
      <c r="F16" s="126">
        <v>1</v>
      </c>
      <c r="G16" s="138">
        <v>800000</v>
      </c>
      <c r="H16" s="138">
        <v>800000</v>
      </c>
      <c r="I16" s="110" t="s">
        <v>432</v>
      </c>
      <c r="J16" s="141" t="s">
        <v>433</v>
      </c>
      <c r="K16" s="252"/>
      <c r="L16" s="252"/>
      <c r="M16" s="252"/>
      <c r="N16" s="252"/>
      <c r="O16" s="138">
        <v>800000</v>
      </c>
      <c r="P16" s="112">
        <v>795000</v>
      </c>
      <c r="Q16" s="112">
        <f>H16-P16</f>
        <v>5000</v>
      </c>
      <c r="R16" s="114" t="s">
        <v>462</v>
      </c>
      <c r="S16" s="114" t="s">
        <v>463</v>
      </c>
      <c r="T16" s="115"/>
    </row>
    <row r="17" spans="1:20" s="116" customFormat="1" ht="67.5" customHeight="1">
      <c r="A17" s="105">
        <v>13</v>
      </c>
      <c r="B17" s="106"/>
      <c r="C17" s="106"/>
      <c r="D17" s="786" t="s">
        <v>464</v>
      </c>
      <c r="E17" s="128" t="s">
        <v>465</v>
      </c>
      <c r="F17" s="126">
        <v>1</v>
      </c>
      <c r="G17" s="142">
        <v>175000</v>
      </c>
      <c r="H17" s="123">
        <v>175000</v>
      </c>
      <c r="I17" s="110" t="s">
        <v>456</v>
      </c>
      <c r="J17" s="140" t="s">
        <v>457</v>
      </c>
      <c r="K17" s="251"/>
      <c r="L17" s="251"/>
      <c r="M17" s="251"/>
      <c r="N17" s="251"/>
      <c r="O17" s="123">
        <v>175000</v>
      </c>
      <c r="P17" s="112">
        <v>150000</v>
      </c>
      <c r="Q17" s="112">
        <v>250000</v>
      </c>
      <c r="R17" s="113" t="s">
        <v>466</v>
      </c>
      <c r="S17" s="114" t="s">
        <v>467</v>
      </c>
      <c r="T17" s="115">
        <v>21952</v>
      </c>
    </row>
    <row r="18" spans="1:20" s="116" customFormat="1" ht="69.75">
      <c r="A18" s="105">
        <v>14</v>
      </c>
      <c r="B18" s="106"/>
      <c r="C18" s="106"/>
      <c r="D18" s="790" t="s">
        <v>468</v>
      </c>
      <c r="E18" s="143" t="s">
        <v>469</v>
      </c>
      <c r="F18" s="144">
        <v>3</v>
      </c>
      <c r="G18" s="145">
        <v>60000</v>
      </c>
      <c r="H18" s="145">
        <v>180000</v>
      </c>
      <c r="I18" s="110" t="s">
        <v>456</v>
      </c>
      <c r="J18" s="140" t="s">
        <v>457</v>
      </c>
      <c r="K18" s="251"/>
      <c r="L18" s="251"/>
      <c r="M18" s="251"/>
      <c r="N18" s="251"/>
      <c r="O18" s="145">
        <v>180000</v>
      </c>
      <c r="P18" s="112">
        <v>176550</v>
      </c>
      <c r="Q18" s="112">
        <f>H18-P18</f>
        <v>3450</v>
      </c>
      <c r="R18" s="114" t="s">
        <v>470</v>
      </c>
      <c r="S18" s="114" t="s">
        <v>471</v>
      </c>
      <c r="T18" s="115">
        <v>21940</v>
      </c>
    </row>
    <row r="19" spans="1:20" s="116" customFormat="1" ht="69.75">
      <c r="A19" s="105">
        <v>15</v>
      </c>
      <c r="B19" s="106"/>
      <c r="C19" s="106"/>
      <c r="D19" s="790" t="s">
        <v>472</v>
      </c>
      <c r="E19" s="143" t="s">
        <v>473</v>
      </c>
      <c r="F19" s="144">
        <v>2</v>
      </c>
      <c r="G19" s="145">
        <v>28000</v>
      </c>
      <c r="H19" s="145">
        <v>56000</v>
      </c>
      <c r="I19" s="110" t="s">
        <v>456</v>
      </c>
      <c r="J19" s="140" t="s">
        <v>457</v>
      </c>
      <c r="K19" s="251"/>
      <c r="L19" s="251"/>
      <c r="M19" s="251"/>
      <c r="N19" s="251"/>
      <c r="O19" s="145">
        <v>56000</v>
      </c>
      <c r="P19" s="112">
        <v>55000</v>
      </c>
      <c r="Q19" s="112">
        <f>H19-P19</f>
        <v>1000</v>
      </c>
      <c r="R19" s="146" t="s">
        <v>474</v>
      </c>
      <c r="S19" s="147" t="s">
        <v>475</v>
      </c>
      <c r="T19" s="115">
        <v>21940</v>
      </c>
    </row>
    <row r="20" spans="1:20" s="116" customFormat="1" ht="46.5">
      <c r="A20" s="105">
        <v>16</v>
      </c>
      <c r="B20" s="106"/>
      <c r="C20" s="106"/>
      <c r="D20" s="790" t="s">
        <v>476</v>
      </c>
      <c r="E20" s="143" t="s">
        <v>477</v>
      </c>
      <c r="F20" s="144">
        <v>2</v>
      </c>
      <c r="G20" s="145">
        <v>10500</v>
      </c>
      <c r="H20" s="145">
        <v>21000</v>
      </c>
      <c r="I20" s="110" t="s">
        <v>456</v>
      </c>
      <c r="J20" s="140" t="s">
        <v>457</v>
      </c>
      <c r="K20" s="251"/>
      <c r="L20" s="251"/>
      <c r="M20" s="251"/>
      <c r="N20" s="251"/>
      <c r="O20" s="246">
        <v>21000</v>
      </c>
      <c r="P20" s="112">
        <v>21000</v>
      </c>
      <c r="Q20" s="112">
        <v>0</v>
      </c>
      <c r="R20" s="114" t="s">
        <v>438</v>
      </c>
      <c r="S20" s="147" t="s">
        <v>478</v>
      </c>
      <c r="T20" s="115">
        <v>21940</v>
      </c>
    </row>
    <row r="21" spans="1:20" s="116" customFormat="1" ht="72.75" customHeight="1">
      <c r="A21" s="105">
        <v>17</v>
      </c>
      <c r="B21" s="106"/>
      <c r="C21" s="106"/>
      <c r="D21" s="790" t="s">
        <v>472</v>
      </c>
      <c r="E21" s="143" t="s">
        <v>479</v>
      </c>
      <c r="F21" s="144">
        <v>3</v>
      </c>
      <c r="G21" s="145">
        <v>10500</v>
      </c>
      <c r="H21" s="145">
        <v>31500</v>
      </c>
      <c r="I21" s="110" t="s">
        <v>456</v>
      </c>
      <c r="J21" s="140" t="s">
        <v>457</v>
      </c>
      <c r="K21" s="251"/>
      <c r="L21" s="251"/>
      <c r="M21" s="251"/>
      <c r="N21" s="251"/>
      <c r="O21" s="246">
        <v>31500</v>
      </c>
      <c r="P21" s="112">
        <v>31500</v>
      </c>
      <c r="Q21" s="112">
        <v>0</v>
      </c>
      <c r="R21" s="114" t="s">
        <v>438</v>
      </c>
      <c r="S21" s="147" t="s">
        <v>480</v>
      </c>
      <c r="T21" s="115">
        <v>21940</v>
      </c>
    </row>
    <row r="22" spans="1:20" s="116" customFormat="1" ht="46.5">
      <c r="A22" s="105">
        <v>18</v>
      </c>
      <c r="B22" s="106"/>
      <c r="C22" s="106"/>
      <c r="D22" s="790" t="s">
        <v>476</v>
      </c>
      <c r="E22" s="143" t="s">
        <v>481</v>
      </c>
      <c r="F22" s="144">
        <v>1</v>
      </c>
      <c r="G22" s="145">
        <v>65000</v>
      </c>
      <c r="H22" s="145">
        <f t="shared" ref="H22:H28" si="0">G22</f>
        <v>65000</v>
      </c>
      <c r="I22" s="110" t="s">
        <v>456</v>
      </c>
      <c r="J22" s="140" t="s">
        <v>457</v>
      </c>
      <c r="K22" s="251"/>
      <c r="L22" s="251"/>
      <c r="M22" s="251"/>
      <c r="N22" s="251"/>
      <c r="O22" s="246">
        <v>65000</v>
      </c>
      <c r="P22" s="112">
        <v>63000</v>
      </c>
      <c r="Q22" s="112">
        <v>2000</v>
      </c>
      <c r="R22" s="114" t="s">
        <v>482</v>
      </c>
      <c r="S22" s="114"/>
      <c r="T22" s="115">
        <v>21940</v>
      </c>
    </row>
    <row r="23" spans="1:20" s="116" customFormat="1" ht="69.75">
      <c r="A23" s="105">
        <v>19</v>
      </c>
      <c r="B23" s="106"/>
      <c r="C23" s="106"/>
      <c r="D23" s="790" t="s">
        <v>472</v>
      </c>
      <c r="E23" s="143" t="s">
        <v>483</v>
      </c>
      <c r="F23" s="144">
        <v>1</v>
      </c>
      <c r="G23" s="145">
        <v>70000</v>
      </c>
      <c r="H23" s="145">
        <f t="shared" si="0"/>
        <v>70000</v>
      </c>
      <c r="I23" s="110" t="s">
        <v>456</v>
      </c>
      <c r="J23" s="140" t="s">
        <v>457</v>
      </c>
      <c r="K23" s="251"/>
      <c r="L23" s="251"/>
      <c r="M23" s="251"/>
      <c r="N23" s="251"/>
      <c r="O23" s="246">
        <v>70000</v>
      </c>
      <c r="P23" s="112">
        <v>70000</v>
      </c>
      <c r="Q23" s="112">
        <v>0</v>
      </c>
      <c r="R23" s="114" t="s">
        <v>484</v>
      </c>
      <c r="S23" s="147" t="s">
        <v>485</v>
      </c>
      <c r="T23" s="115">
        <v>21940</v>
      </c>
    </row>
    <row r="24" spans="1:20" s="116" customFormat="1" ht="46.5">
      <c r="A24" s="105">
        <v>20</v>
      </c>
      <c r="B24" s="106"/>
      <c r="C24" s="106"/>
      <c r="D24" s="790" t="s">
        <v>472</v>
      </c>
      <c r="E24" s="143" t="s">
        <v>486</v>
      </c>
      <c r="F24" s="144">
        <v>1</v>
      </c>
      <c r="G24" s="145">
        <v>88000</v>
      </c>
      <c r="H24" s="145">
        <f t="shared" si="0"/>
        <v>88000</v>
      </c>
      <c r="I24" s="110" t="s">
        <v>456</v>
      </c>
      <c r="J24" s="140" t="s">
        <v>457</v>
      </c>
      <c r="K24" s="251"/>
      <c r="L24" s="251"/>
      <c r="M24" s="251"/>
      <c r="N24" s="251"/>
      <c r="O24" s="246">
        <v>88000</v>
      </c>
      <c r="P24" s="112">
        <v>85000</v>
      </c>
      <c r="Q24" s="112">
        <v>3000</v>
      </c>
      <c r="R24" s="114" t="s">
        <v>487</v>
      </c>
      <c r="S24" s="147" t="s">
        <v>488</v>
      </c>
      <c r="T24" s="115">
        <v>21940</v>
      </c>
    </row>
    <row r="25" spans="1:20" s="116" customFormat="1" ht="70.5" customHeight="1">
      <c r="A25" s="105">
        <v>21</v>
      </c>
      <c r="B25" s="106"/>
      <c r="C25" s="106"/>
      <c r="D25" s="791" t="s">
        <v>489</v>
      </c>
      <c r="E25" s="148" t="s">
        <v>490</v>
      </c>
      <c r="F25" s="149">
        <v>2</v>
      </c>
      <c r="G25" s="150">
        <v>55000</v>
      </c>
      <c r="H25" s="150">
        <v>110000</v>
      </c>
      <c r="I25" s="110" t="s">
        <v>456</v>
      </c>
      <c r="J25" s="141" t="s">
        <v>433</v>
      </c>
      <c r="K25" s="252"/>
      <c r="L25" s="252"/>
      <c r="M25" s="252"/>
      <c r="N25" s="252"/>
      <c r="O25" s="246">
        <v>110000</v>
      </c>
      <c r="P25" s="112">
        <v>110000</v>
      </c>
      <c r="Q25" s="112">
        <v>0</v>
      </c>
      <c r="R25" s="114" t="s">
        <v>482</v>
      </c>
      <c r="S25" s="114" t="s">
        <v>491</v>
      </c>
      <c r="T25" s="151"/>
    </row>
    <row r="26" spans="1:20" s="116" customFormat="1" ht="46.5">
      <c r="A26" s="105">
        <v>22</v>
      </c>
      <c r="B26" s="106"/>
      <c r="C26" s="106"/>
      <c r="D26" s="786" t="s">
        <v>476</v>
      </c>
      <c r="E26" s="152" t="s">
        <v>492</v>
      </c>
      <c r="F26" s="153">
        <v>1</v>
      </c>
      <c r="G26" s="109">
        <v>10000</v>
      </c>
      <c r="H26" s="109">
        <f t="shared" si="0"/>
        <v>10000</v>
      </c>
      <c r="I26" s="110" t="s">
        <v>456</v>
      </c>
      <c r="J26" s="141" t="s">
        <v>433</v>
      </c>
      <c r="K26" s="252"/>
      <c r="L26" s="252"/>
      <c r="M26" s="252"/>
      <c r="N26" s="252"/>
      <c r="O26" s="246">
        <v>10000</v>
      </c>
      <c r="P26" s="112">
        <v>10000</v>
      </c>
      <c r="Q26" s="112">
        <v>0</v>
      </c>
      <c r="R26" s="114" t="s">
        <v>482</v>
      </c>
      <c r="S26" s="114" t="s">
        <v>491</v>
      </c>
      <c r="T26" s="151"/>
    </row>
    <row r="27" spans="1:20" s="116" customFormat="1" ht="51" customHeight="1">
      <c r="A27" s="105">
        <v>23</v>
      </c>
      <c r="B27" s="106"/>
      <c r="C27" s="106"/>
      <c r="D27" s="786" t="s">
        <v>476</v>
      </c>
      <c r="E27" s="152" t="s">
        <v>493</v>
      </c>
      <c r="F27" s="153">
        <v>1</v>
      </c>
      <c r="G27" s="109">
        <v>15000</v>
      </c>
      <c r="H27" s="109">
        <f t="shared" si="0"/>
        <v>15000</v>
      </c>
      <c r="I27" s="110" t="s">
        <v>456</v>
      </c>
      <c r="J27" s="141" t="s">
        <v>433</v>
      </c>
      <c r="K27" s="252"/>
      <c r="L27" s="252"/>
      <c r="M27" s="252"/>
      <c r="N27" s="252"/>
      <c r="O27" s="246">
        <v>15000</v>
      </c>
      <c r="P27" s="112">
        <v>15000</v>
      </c>
      <c r="Q27" s="112">
        <v>0</v>
      </c>
      <c r="R27" s="114" t="s">
        <v>482</v>
      </c>
      <c r="S27" s="114" t="s">
        <v>491</v>
      </c>
      <c r="T27" s="151"/>
    </row>
    <row r="28" spans="1:20" s="116" customFormat="1" ht="46.5">
      <c r="A28" s="105">
        <v>24</v>
      </c>
      <c r="B28" s="106"/>
      <c r="C28" s="106"/>
      <c r="D28" s="786" t="s">
        <v>494</v>
      </c>
      <c r="E28" s="152" t="s">
        <v>495</v>
      </c>
      <c r="F28" s="153">
        <v>1</v>
      </c>
      <c r="G28" s="109">
        <v>30000</v>
      </c>
      <c r="H28" s="109">
        <f t="shared" si="0"/>
        <v>30000</v>
      </c>
      <c r="I28" s="110" t="s">
        <v>456</v>
      </c>
      <c r="J28" s="141" t="s">
        <v>433</v>
      </c>
      <c r="K28" s="252"/>
      <c r="L28" s="252"/>
      <c r="M28" s="252"/>
      <c r="N28" s="252"/>
      <c r="O28" s="246">
        <v>30000</v>
      </c>
      <c r="P28" s="112">
        <v>24500</v>
      </c>
      <c r="Q28" s="112">
        <f>H28-P28</f>
        <v>5500</v>
      </c>
      <c r="R28" s="114" t="s">
        <v>482</v>
      </c>
      <c r="S28" s="114" t="s">
        <v>496</v>
      </c>
      <c r="T28" s="115"/>
    </row>
    <row r="29" spans="1:20" s="116" customFormat="1" ht="48.75" customHeight="1">
      <c r="A29" s="105">
        <v>25</v>
      </c>
      <c r="B29" s="106"/>
      <c r="C29" s="106"/>
      <c r="D29" s="786" t="s">
        <v>494</v>
      </c>
      <c r="E29" s="152" t="s">
        <v>497</v>
      </c>
      <c r="F29" s="153">
        <v>3</v>
      </c>
      <c r="G29" s="109">
        <v>45000</v>
      </c>
      <c r="H29" s="109">
        <v>135000</v>
      </c>
      <c r="I29" s="110" t="s">
        <v>456</v>
      </c>
      <c r="J29" s="141" t="s">
        <v>433</v>
      </c>
      <c r="K29" s="252"/>
      <c r="L29" s="252"/>
      <c r="M29" s="252"/>
      <c r="N29" s="252"/>
      <c r="O29" s="246">
        <v>135000</v>
      </c>
      <c r="P29" s="112">
        <v>135000</v>
      </c>
      <c r="Q29" s="112">
        <v>0</v>
      </c>
      <c r="R29" s="114" t="s">
        <v>498</v>
      </c>
      <c r="S29" s="114" t="s">
        <v>499</v>
      </c>
      <c r="T29" s="154"/>
    </row>
    <row r="30" spans="1:20" s="116" customFormat="1" ht="69.75">
      <c r="A30" s="105">
        <v>26</v>
      </c>
      <c r="B30" s="106"/>
      <c r="C30" s="106"/>
      <c r="D30" s="792" t="s">
        <v>494</v>
      </c>
      <c r="E30" s="155" t="s">
        <v>500</v>
      </c>
      <c r="F30" s="156">
        <v>2</v>
      </c>
      <c r="G30" s="123">
        <v>17000</v>
      </c>
      <c r="H30" s="123">
        <v>34000</v>
      </c>
      <c r="I30" s="110" t="s">
        <v>456</v>
      </c>
      <c r="J30" s="141" t="s">
        <v>433</v>
      </c>
      <c r="K30" s="252"/>
      <c r="L30" s="252"/>
      <c r="M30" s="252"/>
      <c r="N30" s="252"/>
      <c r="O30" s="246">
        <v>34000</v>
      </c>
      <c r="P30" s="112">
        <v>34000</v>
      </c>
      <c r="Q30" s="112">
        <v>0</v>
      </c>
      <c r="R30" s="114" t="s">
        <v>498</v>
      </c>
      <c r="S30" s="114" t="s">
        <v>499</v>
      </c>
      <c r="T30" s="115"/>
    </row>
    <row r="31" spans="1:20" s="116" customFormat="1" ht="46.5">
      <c r="A31" s="105">
        <v>27</v>
      </c>
      <c r="B31" s="106"/>
      <c r="C31" s="106"/>
      <c r="D31" s="786" t="s">
        <v>501</v>
      </c>
      <c r="E31" s="152" t="s">
        <v>502</v>
      </c>
      <c r="F31" s="153">
        <v>2</v>
      </c>
      <c r="G31" s="109">
        <v>12000</v>
      </c>
      <c r="H31" s="109">
        <v>24000</v>
      </c>
      <c r="I31" s="110" t="s">
        <v>456</v>
      </c>
      <c r="J31" s="140" t="s">
        <v>457</v>
      </c>
      <c r="K31" s="251"/>
      <c r="L31" s="251"/>
      <c r="M31" s="251"/>
      <c r="N31" s="251"/>
      <c r="O31" s="246">
        <v>24000</v>
      </c>
      <c r="P31" s="112">
        <v>24000</v>
      </c>
      <c r="Q31" s="112">
        <v>0</v>
      </c>
      <c r="R31" s="157" t="s">
        <v>470</v>
      </c>
      <c r="S31" s="114" t="s">
        <v>503</v>
      </c>
      <c r="T31" s="115">
        <v>21968</v>
      </c>
    </row>
    <row r="32" spans="1:20" s="116" customFormat="1" ht="65.25" customHeight="1">
      <c r="A32" s="105">
        <v>28</v>
      </c>
      <c r="B32" s="106"/>
      <c r="C32" s="106"/>
      <c r="D32" s="786" t="s">
        <v>504</v>
      </c>
      <c r="E32" s="152" t="s">
        <v>505</v>
      </c>
      <c r="F32" s="153">
        <v>5</v>
      </c>
      <c r="G32" s="109">
        <v>45000</v>
      </c>
      <c r="H32" s="109">
        <v>225000</v>
      </c>
      <c r="I32" s="110" t="s">
        <v>456</v>
      </c>
      <c r="J32" s="141" t="s">
        <v>433</v>
      </c>
      <c r="K32" s="252"/>
      <c r="L32" s="252"/>
      <c r="M32" s="252"/>
      <c r="N32" s="252"/>
      <c r="O32" s="246">
        <v>225000</v>
      </c>
      <c r="P32" s="112">
        <v>187250</v>
      </c>
      <c r="Q32" s="112">
        <f>H32-P32</f>
        <v>37750</v>
      </c>
      <c r="R32" s="114" t="s">
        <v>482</v>
      </c>
      <c r="S32" s="114" t="s">
        <v>491</v>
      </c>
      <c r="T32" s="115"/>
    </row>
    <row r="33" spans="1:20" s="116" customFormat="1" ht="43.5" customHeight="1">
      <c r="A33" s="105">
        <v>29</v>
      </c>
      <c r="B33" s="106"/>
      <c r="C33" s="106"/>
      <c r="D33" s="790" t="s">
        <v>449</v>
      </c>
      <c r="E33" s="143" t="s">
        <v>506</v>
      </c>
      <c r="F33" s="144">
        <v>2</v>
      </c>
      <c r="G33" s="145">
        <v>25000</v>
      </c>
      <c r="H33" s="150">
        <v>50000</v>
      </c>
      <c r="I33" s="110" t="s">
        <v>456</v>
      </c>
      <c r="J33" s="141" t="s">
        <v>433</v>
      </c>
      <c r="K33" s="252"/>
      <c r="L33" s="252"/>
      <c r="M33" s="252"/>
      <c r="N33" s="252"/>
      <c r="O33" s="246">
        <v>50000</v>
      </c>
      <c r="P33" s="112">
        <v>18000</v>
      </c>
      <c r="Q33" s="112">
        <f>H33-P33</f>
        <v>32000</v>
      </c>
      <c r="R33" s="114" t="s">
        <v>507</v>
      </c>
      <c r="S33" s="114" t="s">
        <v>503</v>
      </c>
      <c r="T33" s="115"/>
    </row>
    <row r="34" spans="1:20" s="116" customFormat="1" ht="43.5" customHeight="1">
      <c r="A34" s="105">
        <v>30</v>
      </c>
      <c r="B34" s="158"/>
      <c r="C34" s="158"/>
      <c r="D34" s="793" t="s">
        <v>508</v>
      </c>
      <c r="E34" s="159" t="s">
        <v>509</v>
      </c>
      <c r="F34" s="144">
        <v>5</v>
      </c>
      <c r="G34" s="145">
        <v>60000</v>
      </c>
      <c r="H34" s="150">
        <v>300000</v>
      </c>
      <c r="I34" s="110" t="s">
        <v>456</v>
      </c>
      <c r="J34" s="111" t="s">
        <v>451</v>
      </c>
      <c r="K34" s="246">
        <v>300000</v>
      </c>
      <c r="L34" s="252"/>
      <c r="M34" s="252"/>
      <c r="N34" s="252"/>
      <c r="O34" s="252"/>
      <c r="P34" s="112" t="s">
        <v>510</v>
      </c>
      <c r="Q34" s="112"/>
      <c r="R34" s="114"/>
      <c r="S34" s="106"/>
      <c r="T34" s="115"/>
    </row>
    <row r="35" spans="1:20" s="116" customFormat="1" ht="43.5" customHeight="1">
      <c r="A35" s="105">
        <v>31</v>
      </c>
      <c r="B35" s="106"/>
      <c r="C35" s="106"/>
      <c r="D35" s="790" t="s">
        <v>508</v>
      </c>
      <c r="E35" s="143" t="s">
        <v>511</v>
      </c>
      <c r="F35" s="144">
        <v>4</v>
      </c>
      <c r="G35" s="145">
        <v>30000</v>
      </c>
      <c r="H35" s="150">
        <v>120000</v>
      </c>
      <c r="I35" s="110" t="s">
        <v>456</v>
      </c>
      <c r="J35" s="111" t="s">
        <v>451</v>
      </c>
      <c r="K35" s="246">
        <v>120000</v>
      </c>
      <c r="L35" s="252"/>
      <c r="M35" s="252"/>
      <c r="N35" s="252"/>
      <c r="O35" s="252"/>
      <c r="P35" s="112"/>
      <c r="Q35" s="112"/>
      <c r="R35" s="114"/>
      <c r="S35" s="106"/>
      <c r="T35" s="115"/>
    </row>
    <row r="36" spans="1:20" s="116" customFormat="1" ht="43.5" customHeight="1">
      <c r="A36" s="105">
        <v>32</v>
      </c>
      <c r="B36" s="106"/>
      <c r="C36" s="106"/>
      <c r="D36" s="790"/>
      <c r="E36" s="143" t="s">
        <v>512</v>
      </c>
      <c r="F36" s="144"/>
      <c r="G36" s="109">
        <v>992060</v>
      </c>
      <c r="H36" s="109">
        <v>992060</v>
      </c>
      <c r="I36" s="110"/>
      <c r="J36" s="111"/>
      <c r="K36" s="252"/>
      <c r="L36" s="252"/>
      <c r="M36" s="252"/>
      <c r="N36" s="252"/>
      <c r="O36" s="252"/>
      <c r="P36" s="112"/>
      <c r="Q36" s="112"/>
      <c r="R36" s="114"/>
      <c r="S36" s="106"/>
      <c r="T36" s="115"/>
    </row>
    <row r="37" spans="1:20" s="116" customFormat="1" ht="43.5" customHeight="1">
      <c r="A37" s="105">
        <v>33</v>
      </c>
      <c r="B37" s="106"/>
      <c r="C37" s="106"/>
      <c r="D37" s="790"/>
      <c r="E37" s="152" t="s">
        <v>513</v>
      </c>
      <c r="F37" s="144"/>
      <c r="G37" s="109">
        <v>920000</v>
      </c>
      <c r="H37" s="109">
        <v>920000</v>
      </c>
      <c r="I37" s="110"/>
      <c r="J37" s="111"/>
      <c r="K37" s="252"/>
      <c r="L37" s="252"/>
      <c r="M37" s="252"/>
      <c r="N37" s="252"/>
      <c r="O37" s="252"/>
      <c r="P37" s="112"/>
      <c r="Q37" s="112"/>
      <c r="R37" s="114"/>
      <c r="S37" s="106"/>
      <c r="T37" s="115"/>
    </row>
    <row r="38" spans="1:20" s="116" customFormat="1" ht="43.5" customHeight="1">
      <c r="A38" s="105">
        <v>34</v>
      </c>
      <c r="B38" s="106"/>
      <c r="C38" s="106"/>
      <c r="D38" s="790"/>
      <c r="E38" s="152" t="s">
        <v>514</v>
      </c>
      <c r="F38" s="144"/>
      <c r="G38" s="109">
        <v>300000</v>
      </c>
      <c r="H38" s="109">
        <v>300000</v>
      </c>
      <c r="I38" s="110"/>
      <c r="J38" s="111"/>
      <c r="K38" s="252"/>
      <c r="L38" s="252"/>
      <c r="M38" s="252"/>
      <c r="N38" s="252"/>
      <c r="O38" s="252"/>
      <c r="P38" s="112"/>
      <c r="Q38" s="112"/>
      <c r="R38" s="114"/>
      <c r="S38" s="106"/>
      <c r="T38" s="115"/>
    </row>
    <row r="39" spans="1:20" s="163" customFormat="1" ht="24.95" customHeight="1">
      <c r="A39" s="988" t="s">
        <v>515</v>
      </c>
      <c r="B39" s="989"/>
      <c r="C39" s="989"/>
      <c r="D39" s="989"/>
      <c r="E39" s="990"/>
      <c r="F39" s="160">
        <f>SUM(F5:F34)</f>
        <v>50</v>
      </c>
      <c r="G39" s="245">
        <f>SUM(G5:G38)</f>
        <v>18733060</v>
      </c>
      <c r="H39" s="161">
        <f>SUM(H5:H38)</f>
        <v>19621560</v>
      </c>
      <c r="I39" s="161">
        <f t="shared" ref="I39:M39" si="1">SUM(I5:I38)</f>
        <v>0</v>
      </c>
      <c r="J39" s="161">
        <f t="shared" si="1"/>
        <v>0</v>
      </c>
      <c r="K39" s="161">
        <f t="shared" si="1"/>
        <v>7605000</v>
      </c>
      <c r="L39" s="161">
        <f t="shared" si="1"/>
        <v>605000</v>
      </c>
      <c r="M39" s="161">
        <f t="shared" si="1"/>
        <v>0</v>
      </c>
      <c r="N39" s="161">
        <f>SUM(N5:N38)</f>
        <v>0</v>
      </c>
      <c r="O39" s="161">
        <f>SUM(O5:O38)</f>
        <v>9199500</v>
      </c>
      <c r="P39" s="161">
        <f>SUM(P5:P35)</f>
        <v>8983800</v>
      </c>
      <c r="Q39" s="161">
        <f>SUM(Q5:Q35)</f>
        <v>440700</v>
      </c>
      <c r="R39" s="162"/>
      <c r="S39" s="162"/>
      <c r="T39" s="160"/>
    </row>
    <row r="40" spans="1:20" s="163" customFormat="1" ht="24.95" customHeight="1">
      <c r="A40" s="172"/>
      <c r="B40" s="172"/>
      <c r="C40" s="172"/>
      <c r="D40" s="794"/>
      <c r="E40" s="172"/>
      <c r="F40" s="172"/>
      <c r="G40" s="783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3"/>
      <c r="S40" s="173"/>
      <c r="T40" s="172"/>
    </row>
    <row r="41" spans="1:20" s="163" customFormat="1" ht="24.95" customHeight="1">
      <c r="A41" s="164"/>
      <c r="D41" s="795"/>
      <c r="F41" s="164"/>
      <c r="G41" s="165"/>
      <c r="H41" s="165"/>
      <c r="I41" s="166"/>
      <c r="J41" s="167"/>
      <c r="K41" s="249"/>
      <c r="L41" s="249"/>
      <c r="M41" s="249"/>
      <c r="N41" s="249"/>
      <c r="O41" s="249"/>
      <c r="P41" s="166"/>
      <c r="Q41" s="166"/>
      <c r="T41" s="164"/>
    </row>
    <row r="42" spans="1:20" s="163" customFormat="1" ht="24.95" customHeight="1">
      <c r="A42" s="991" t="s">
        <v>516</v>
      </c>
      <c r="B42" s="991"/>
      <c r="C42" s="991"/>
      <c r="D42" s="991"/>
      <c r="E42" s="991"/>
      <c r="F42" s="991"/>
      <c r="G42" s="991"/>
      <c r="H42" s="991"/>
      <c r="I42" s="991"/>
      <c r="J42" s="991"/>
      <c r="K42" s="991"/>
      <c r="L42" s="991"/>
      <c r="M42" s="991"/>
      <c r="N42" s="249"/>
      <c r="O42" s="249"/>
      <c r="P42" s="166"/>
      <c r="Q42" s="166"/>
      <c r="T42" s="164"/>
    </row>
    <row r="43" spans="1:20" ht="28.5" customHeight="1">
      <c r="A43" s="992" t="s">
        <v>412</v>
      </c>
      <c r="B43" s="992" t="s">
        <v>413</v>
      </c>
      <c r="C43" s="994" t="s">
        <v>414</v>
      </c>
      <c r="D43" s="784" t="s">
        <v>415</v>
      </c>
      <c r="E43" s="992" t="s">
        <v>7</v>
      </c>
      <c r="F43" s="992" t="s">
        <v>416</v>
      </c>
      <c r="G43" s="996" t="s">
        <v>417</v>
      </c>
      <c r="H43" s="996" t="s">
        <v>418</v>
      </c>
      <c r="I43" s="101" t="s">
        <v>419</v>
      </c>
      <c r="J43" s="102" t="s">
        <v>420</v>
      </c>
      <c r="K43" s="253"/>
      <c r="L43" s="253"/>
      <c r="M43" s="253"/>
      <c r="N43" s="970" t="s">
        <v>12</v>
      </c>
      <c r="O43" s="970" t="s">
        <v>13</v>
      </c>
      <c r="P43" s="984" t="s">
        <v>421</v>
      </c>
      <c r="Q43" s="986" t="s">
        <v>422</v>
      </c>
      <c r="R43" s="976" t="s">
        <v>423</v>
      </c>
      <c r="S43" s="978" t="s">
        <v>424</v>
      </c>
      <c r="T43" s="978" t="s">
        <v>425</v>
      </c>
    </row>
    <row r="44" spans="1:20" ht="39" customHeight="1">
      <c r="A44" s="993"/>
      <c r="B44" s="993"/>
      <c r="C44" s="995"/>
      <c r="D44" s="785"/>
      <c r="E44" s="993"/>
      <c r="F44" s="993"/>
      <c r="G44" s="997"/>
      <c r="H44" s="997"/>
      <c r="I44" s="103"/>
      <c r="J44" s="104" t="s">
        <v>426</v>
      </c>
      <c r="K44" s="255" t="s">
        <v>15</v>
      </c>
      <c r="L44" s="255" t="s">
        <v>16</v>
      </c>
      <c r="M44" s="255" t="s">
        <v>17</v>
      </c>
      <c r="N44" s="983"/>
      <c r="O44" s="983"/>
      <c r="P44" s="985"/>
      <c r="Q44" s="987"/>
      <c r="R44" s="977"/>
      <c r="S44" s="979"/>
      <c r="T44" s="979"/>
    </row>
    <row r="45" spans="1:20" s="116" customFormat="1" ht="72.75" customHeight="1">
      <c r="A45" s="105">
        <v>1</v>
      </c>
      <c r="B45" s="106"/>
      <c r="C45" s="106"/>
      <c r="D45" s="786"/>
      <c r="E45" s="781" t="s">
        <v>517</v>
      </c>
      <c r="F45" s="108">
        <v>1</v>
      </c>
      <c r="G45" s="109">
        <v>1650000</v>
      </c>
      <c r="H45" s="109"/>
      <c r="I45" s="110" t="s">
        <v>432</v>
      </c>
      <c r="J45" s="111" t="s">
        <v>518</v>
      </c>
      <c r="K45" s="112"/>
      <c r="L45" s="112"/>
      <c r="M45" s="113"/>
      <c r="N45" s="114"/>
      <c r="O45" s="115"/>
    </row>
    <row r="46" spans="1:20" s="116" customFormat="1" ht="53.25" customHeight="1">
      <c r="A46" s="105">
        <v>2</v>
      </c>
      <c r="B46" s="106"/>
      <c r="C46" s="106"/>
      <c r="D46" s="787" t="s">
        <v>519</v>
      </c>
      <c r="E46" s="117" t="s">
        <v>520</v>
      </c>
      <c r="F46" s="108">
        <v>1</v>
      </c>
      <c r="G46" s="118">
        <v>1450000</v>
      </c>
      <c r="H46" s="118"/>
      <c r="I46" s="110" t="s">
        <v>432</v>
      </c>
      <c r="J46" s="980" t="s">
        <v>521</v>
      </c>
      <c r="K46" s="981"/>
      <c r="L46" s="982"/>
      <c r="M46" s="113"/>
      <c r="N46" s="114"/>
      <c r="O46" s="115"/>
    </row>
    <row r="47" spans="1:20" s="116" customFormat="1" ht="50.25" customHeight="1">
      <c r="A47" s="105">
        <v>3</v>
      </c>
      <c r="B47" s="106"/>
      <c r="C47" s="106"/>
      <c r="D47" s="788" t="s">
        <v>440</v>
      </c>
      <c r="E47" s="120" t="s">
        <v>522</v>
      </c>
      <c r="F47" s="108">
        <v>1</v>
      </c>
      <c r="G47" s="121">
        <v>600000</v>
      </c>
      <c r="H47" s="121"/>
      <c r="I47" s="110" t="s">
        <v>432</v>
      </c>
      <c r="J47" s="111" t="s">
        <v>523</v>
      </c>
      <c r="K47" s="112"/>
      <c r="L47" s="112"/>
      <c r="M47" s="113"/>
      <c r="N47" s="114"/>
      <c r="O47" s="115"/>
    </row>
    <row r="48" spans="1:20" s="163" customFormat="1" ht="24.95" customHeight="1">
      <c r="A48" s="988" t="s">
        <v>515</v>
      </c>
      <c r="B48" s="989"/>
      <c r="C48" s="989"/>
      <c r="D48" s="989"/>
      <c r="E48" s="990"/>
      <c r="F48" s="160">
        <f>SUM(F45:F47)</f>
        <v>3</v>
      </c>
      <c r="G48" s="161">
        <f>SUM(G45:G47)</f>
        <v>3700000</v>
      </c>
      <c r="H48" s="161">
        <f>SUM(H45:H47)</f>
        <v>0</v>
      </c>
      <c r="I48" s="181"/>
      <c r="J48" s="182"/>
      <c r="K48" s="181"/>
      <c r="L48" s="181"/>
      <c r="M48" s="162"/>
      <c r="N48" s="162"/>
      <c r="O48" s="160"/>
    </row>
    <row r="49" spans="1:20" s="163" customFormat="1" ht="24.95" customHeight="1">
      <c r="A49" s="164"/>
      <c r="D49" s="795"/>
      <c r="F49" s="164"/>
      <c r="G49" s="165"/>
      <c r="H49" s="165"/>
      <c r="I49" s="166"/>
      <c r="J49" s="167"/>
      <c r="K49" s="249"/>
      <c r="L49" s="249"/>
      <c r="M49" s="249"/>
      <c r="N49" s="249"/>
      <c r="O49" s="249"/>
      <c r="P49" s="166"/>
      <c r="Q49" s="166"/>
      <c r="T49" s="164"/>
    </row>
    <row r="50" spans="1:20" s="163" customFormat="1" ht="24.95" customHeight="1">
      <c r="A50" s="164"/>
      <c r="D50" s="795"/>
      <c r="F50" s="164"/>
      <c r="G50" s="165"/>
      <c r="H50" s="165"/>
      <c r="I50" s="166"/>
      <c r="J50" s="167"/>
      <c r="K50" s="249"/>
      <c r="L50" s="249"/>
      <c r="M50" s="249"/>
      <c r="N50" s="249"/>
      <c r="O50" s="249"/>
      <c r="P50" s="166"/>
      <c r="Q50" s="166"/>
      <c r="T50" s="164"/>
    </row>
    <row r="51" spans="1:20" s="163" customFormat="1" ht="24.95" customHeight="1">
      <c r="A51" s="164"/>
      <c r="D51" s="795"/>
      <c r="F51" s="164"/>
      <c r="G51" s="165"/>
      <c r="H51" s="165"/>
      <c r="I51" s="166"/>
      <c r="J51" s="167"/>
      <c r="K51" s="249"/>
      <c r="L51" s="249"/>
      <c r="M51" s="249"/>
      <c r="N51" s="249"/>
      <c r="O51" s="249"/>
      <c r="P51" s="166"/>
      <c r="Q51" s="166"/>
      <c r="T51" s="164"/>
    </row>
    <row r="52" spans="1:20" s="163" customFormat="1" ht="24.95" customHeight="1">
      <c r="A52" s="164"/>
      <c r="D52" s="795"/>
      <c r="F52" s="164"/>
      <c r="G52" s="165"/>
      <c r="H52" s="165"/>
      <c r="I52" s="166"/>
      <c r="J52" s="167"/>
      <c r="K52" s="249"/>
      <c r="L52" s="249"/>
      <c r="M52" s="249"/>
      <c r="N52" s="249"/>
      <c r="O52" s="249"/>
      <c r="P52" s="166"/>
      <c r="Q52" s="166"/>
      <c r="T52" s="164"/>
    </row>
    <row r="53" spans="1:20" s="163" customFormat="1" ht="24.95" customHeight="1">
      <c r="A53" s="164"/>
      <c r="D53" s="795"/>
      <c r="F53" s="164"/>
      <c r="G53" s="165"/>
      <c r="H53" s="165"/>
      <c r="I53" s="166"/>
      <c r="J53" s="167"/>
      <c r="K53" s="249"/>
      <c r="L53" s="249"/>
      <c r="M53" s="249"/>
      <c r="N53" s="249"/>
      <c r="O53" s="249"/>
      <c r="P53" s="166"/>
      <c r="Q53" s="166"/>
      <c r="T53" s="164"/>
    </row>
    <row r="54" spans="1:20" s="163" customFormat="1" ht="24.95" customHeight="1">
      <c r="A54" s="164"/>
      <c r="D54" s="795"/>
      <c r="F54" s="164"/>
      <c r="G54" s="165"/>
      <c r="H54" s="165"/>
      <c r="I54" s="166"/>
      <c r="J54" s="167"/>
      <c r="K54" s="249"/>
      <c r="L54" s="249"/>
      <c r="M54" s="249"/>
      <c r="N54" s="249"/>
      <c r="O54" s="249"/>
      <c r="P54" s="166"/>
      <c r="Q54" s="166"/>
      <c r="T54" s="164"/>
    </row>
    <row r="55" spans="1:20" s="163" customFormat="1" ht="24.95" customHeight="1">
      <c r="A55" s="164"/>
      <c r="D55" s="795"/>
      <c r="F55" s="164"/>
      <c r="G55" s="165"/>
      <c r="H55" s="165"/>
      <c r="I55" s="166"/>
      <c r="J55" s="167"/>
      <c r="K55" s="249"/>
      <c r="L55" s="249"/>
      <c r="M55" s="249"/>
      <c r="N55" s="249"/>
      <c r="O55" s="249"/>
      <c r="P55" s="166"/>
      <c r="Q55" s="166"/>
      <c r="T55" s="164"/>
    </row>
    <row r="56" spans="1:20" s="163" customFormat="1" ht="24.95" customHeight="1">
      <c r="A56" s="164"/>
      <c r="D56" s="795"/>
      <c r="F56" s="164"/>
      <c r="G56" s="165"/>
      <c r="H56" s="165"/>
      <c r="I56" s="166"/>
      <c r="J56" s="167"/>
      <c r="K56" s="249"/>
      <c r="L56" s="249"/>
      <c r="M56" s="249"/>
      <c r="N56" s="249"/>
      <c r="O56" s="249"/>
      <c r="P56" s="166"/>
      <c r="Q56" s="166"/>
      <c r="T56" s="164"/>
    </row>
    <row r="57" spans="1:20" s="163" customFormat="1" ht="24.95" customHeight="1">
      <c r="A57" s="164"/>
      <c r="D57" s="795"/>
      <c r="F57" s="164"/>
      <c r="G57" s="165"/>
      <c r="H57" s="165"/>
      <c r="I57" s="166"/>
      <c r="J57" s="167"/>
      <c r="K57" s="249"/>
      <c r="L57" s="249"/>
      <c r="M57" s="249"/>
      <c r="N57" s="249"/>
      <c r="O57" s="249"/>
      <c r="P57" s="166"/>
      <c r="Q57" s="166"/>
      <c r="T57" s="164"/>
    </row>
    <row r="58" spans="1:20" s="169" customFormat="1" ht="24.95" customHeight="1">
      <c r="A58" s="168"/>
      <c r="D58" s="795"/>
      <c r="F58" s="168"/>
      <c r="G58" s="170"/>
      <c r="H58" s="170"/>
      <c r="I58" s="171"/>
      <c r="J58" s="167"/>
      <c r="K58" s="249"/>
      <c r="L58" s="249"/>
      <c r="M58" s="249"/>
      <c r="N58" s="249"/>
      <c r="O58" s="249"/>
      <c r="P58" s="171"/>
      <c r="Q58" s="171"/>
      <c r="T58" s="168"/>
    </row>
    <row r="59" spans="1:20" s="169" customFormat="1" ht="24.95" customHeight="1">
      <c r="A59" s="168"/>
      <c r="D59" s="795"/>
      <c r="F59" s="168"/>
      <c r="G59" s="170"/>
      <c r="H59" s="170"/>
      <c r="I59" s="171"/>
      <c r="J59" s="167"/>
      <c r="K59" s="249"/>
      <c r="L59" s="249"/>
      <c r="M59" s="249"/>
      <c r="N59" s="249"/>
      <c r="O59" s="249"/>
      <c r="P59" s="171"/>
      <c r="Q59" s="171"/>
      <c r="T59" s="168"/>
    </row>
    <row r="60" spans="1:20" s="169" customFormat="1" ht="24.95" customHeight="1">
      <c r="A60" s="168"/>
      <c r="D60" s="795"/>
      <c r="F60" s="168"/>
      <c r="G60" s="170"/>
      <c r="H60" s="170"/>
      <c r="I60" s="171"/>
      <c r="J60" s="167"/>
      <c r="K60" s="249"/>
      <c r="L60" s="249"/>
      <c r="M60" s="249"/>
      <c r="N60" s="249"/>
      <c r="O60" s="249"/>
      <c r="P60" s="171"/>
      <c r="Q60" s="171"/>
      <c r="T60" s="168"/>
    </row>
    <row r="61" spans="1:20" s="169" customFormat="1" ht="24.95" customHeight="1">
      <c r="A61" s="168"/>
      <c r="D61" s="795"/>
      <c r="F61" s="168"/>
      <c r="G61" s="170"/>
      <c r="H61" s="170"/>
      <c r="I61" s="171"/>
      <c r="J61" s="167"/>
      <c r="K61" s="249"/>
      <c r="L61" s="249"/>
      <c r="M61" s="249"/>
      <c r="N61" s="249"/>
      <c r="O61" s="249"/>
      <c r="P61" s="171"/>
      <c r="Q61" s="171"/>
      <c r="T61" s="168"/>
    </row>
    <row r="62" spans="1:20" s="163" customFormat="1" ht="24.95" customHeight="1">
      <c r="A62" s="164"/>
      <c r="D62" s="795"/>
      <c r="F62" s="164"/>
      <c r="G62" s="165"/>
      <c r="H62" s="165"/>
      <c r="I62" s="166"/>
      <c r="J62" s="167"/>
      <c r="K62" s="249"/>
      <c r="L62" s="249"/>
      <c r="M62" s="249"/>
      <c r="N62" s="249"/>
      <c r="O62" s="249"/>
      <c r="P62" s="166"/>
      <c r="Q62" s="166"/>
      <c r="T62" s="164"/>
    </row>
    <row r="63" spans="1:20" s="163" customFormat="1" ht="24.95" customHeight="1">
      <c r="A63" s="164"/>
      <c r="D63" s="795"/>
      <c r="F63" s="164"/>
      <c r="G63" s="165"/>
      <c r="H63" s="165"/>
      <c r="I63" s="166"/>
      <c r="J63" s="167"/>
      <c r="K63" s="249"/>
      <c r="L63" s="249"/>
      <c r="M63" s="249"/>
      <c r="N63" s="249"/>
      <c r="O63" s="249"/>
      <c r="P63" s="166"/>
      <c r="Q63" s="166"/>
      <c r="T63" s="164"/>
    </row>
    <row r="64" spans="1:20" s="163" customFormat="1" ht="24.95" customHeight="1">
      <c r="A64" s="164"/>
      <c r="D64" s="795"/>
      <c r="F64" s="164"/>
      <c r="G64" s="165"/>
      <c r="H64" s="165"/>
      <c r="I64" s="166"/>
      <c r="J64" s="167"/>
      <c r="K64" s="249"/>
      <c r="L64" s="249"/>
      <c r="M64" s="249"/>
      <c r="N64" s="249"/>
      <c r="O64" s="249"/>
      <c r="P64" s="166"/>
      <c r="Q64" s="166"/>
      <c r="T64" s="164"/>
    </row>
    <row r="65" spans="1:20" s="163" customFormat="1" ht="24.95" customHeight="1">
      <c r="A65" s="164"/>
      <c r="D65" s="795"/>
      <c r="F65" s="164"/>
      <c r="G65" s="165"/>
      <c r="H65" s="165"/>
      <c r="I65" s="166"/>
      <c r="J65" s="167"/>
      <c r="K65" s="249"/>
      <c r="L65" s="249"/>
      <c r="M65" s="249"/>
      <c r="N65" s="249"/>
      <c r="O65" s="249"/>
      <c r="P65" s="166"/>
      <c r="Q65" s="166"/>
      <c r="T65" s="164"/>
    </row>
    <row r="66" spans="1:20" s="163" customFormat="1" ht="24.95" customHeight="1">
      <c r="A66" s="164"/>
      <c r="D66" s="795"/>
      <c r="F66" s="164"/>
      <c r="G66" s="165"/>
      <c r="H66" s="165"/>
      <c r="I66" s="166"/>
      <c r="J66" s="167"/>
      <c r="K66" s="249"/>
      <c r="L66" s="249"/>
      <c r="M66" s="249"/>
      <c r="N66" s="249"/>
      <c r="O66" s="249"/>
      <c r="P66" s="166"/>
      <c r="Q66" s="166"/>
      <c r="T66" s="164"/>
    </row>
    <row r="67" spans="1:20" s="173" customFormat="1" ht="24.95" customHeight="1">
      <c r="A67" s="172"/>
      <c r="D67" s="796"/>
      <c r="F67" s="172"/>
      <c r="G67" s="174"/>
      <c r="H67" s="174"/>
      <c r="I67" s="175"/>
      <c r="J67" s="176"/>
      <c r="K67" s="248"/>
      <c r="L67" s="248"/>
      <c r="M67" s="248"/>
      <c r="N67" s="248"/>
      <c r="O67" s="248"/>
      <c r="P67" s="175"/>
      <c r="Q67" s="175"/>
      <c r="T67" s="172"/>
    </row>
    <row r="68" spans="1:20" s="173" customFormat="1" ht="24.95" customHeight="1">
      <c r="A68" s="172"/>
      <c r="D68" s="796"/>
      <c r="F68" s="172"/>
      <c r="G68" s="174"/>
      <c r="H68" s="174"/>
      <c r="I68" s="175"/>
      <c r="J68" s="176"/>
      <c r="K68" s="248"/>
      <c r="L68" s="248"/>
      <c r="M68" s="248"/>
      <c r="N68" s="248"/>
      <c r="O68" s="248"/>
      <c r="P68" s="175"/>
      <c r="Q68" s="175"/>
      <c r="T68" s="172"/>
    </row>
    <row r="69" spans="1:20" s="173" customFormat="1" ht="24.95" customHeight="1">
      <c r="A69" s="172"/>
      <c r="D69" s="796"/>
      <c r="F69" s="172"/>
      <c r="G69" s="174"/>
      <c r="H69" s="174"/>
      <c r="I69" s="175"/>
      <c r="J69" s="176"/>
      <c r="K69" s="248"/>
      <c r="L69" s="248"/>
      <c r="M69" s="248"/>
      <c r="N69" s="248"/>
      <c r="O69" s="248"/>
      <c r="P69" s="175"/>
      <c r="Q69" s="175"/>
      <c r="T69" s="172"/>
    </row>
    <row r="70" spans="1:20" s="173" customFormat="1" ht="24.95" customHeight="1">
      <c r="A70" s="172"/>
      <c r="D70" s="796"/>
      <c r="F70" s="172"/>
      <c r="G70" s="174"/>
      <c r="H70" s="174"/>
      <c r="I70" s="175"/>
      <c r="J70" s="176"/>
      <c r="K70" s="248"/>
      <c r="L70" s="248"/>
      <c r="M70" s="248"/>
      <c r="N70" s="248"/>
      <c r="O70" s="248"/>
      <c r="P70" s="175"/>
      <c r="Q70" s="175"/>
      <c r="T70" s="172"/>
    </row>
    <row r="71" spans="1:20" s="173" customFormat="1" ht="24.95" customHeight="1">
      <c r="A71" s="172"/>
      <c r="D71" s="796"/>
      <c r="F71" s="172"/>
      <c r="G71" s="174"/>
      <c r="H71" s="174"/>
      <c r="I71" s="175"/>
      <c r="J71" s="176"/>
      <c r="K71" s="248"/>
      <c r="L71" s="248"/>
      <c r="M71" s="248"/>
      <c r="N71" s="248"/>
      <c r="O71" s="248"/>
      <c r="P71" s="175"/>
      <c r="Q71" s="175"/>
      <c r="T71" s="172"/>
    </row>
    <row r="72" spans="1:20" s="173" customFormat="1" ht="24.95" customHeight="1">
      <c r="A72" s="172"/>
      <c r="D72" s="796"/>
      <c r="F72" s="172"/>
      <c r="G72" s="174"/>
      <c r="H72" s="174"/>
      <c r="I72" s="175"/>
      <c r="J72" s="176"/>
      <c r="K72" s="248"/>
      <c r="L72" s="248"/>
      <c r="M72" s="248"/>
      <c r="N72" s="248"/>
      <c r="O72" s="248"/>
      <c r="P72" s="175"/>
      <c r="Q72" s="175"/>
      <c r="T72" s="172"/>
    </row>
    <row r="73" spans="1:20" s="173" customFormat="1" ht="24.95" customHeight="1">
      <c r="A73" s="172"/>
      <c r="D73" s="796"/>
      <c r="F73" s="172"/>
      <c r="G73" s="174"/>
      <c r="H73" s="174"/>
      <c r="I73" s="175"/>
      <c r="J73" s="176"/>
      <c r="K73" s="248"/>
      <c r="L73" s="248"/>
      <c r="M73" s="248"/>
      <c r="N73" s="248"/>
      <c r="O73" s="248"/>
      <c r="P73" s="175"/>
      <c r="Q73" s="175"/>
      <c r="T73" s="172"/>
    </row>
    <row r="74" spans="1:20" s="173" customFormat="1" ht="24.95" customHeight="1">
      <c r="A74" s="172"/>
      <c r="D74" s="796"/>
      <c r="F74" s="172"/>
      <c r="G74" s="174"/>
      <c r="H74" s="174"/>
      <c r="I74" s="175"/>
      <c r="J74" s="176"/>
      <c r="K74" s="248"/>
      <c r="L74" s="248"/>
      <c r="M74" s="248"/>
      <c r="N74" s="248"/>
      <c r="O74" s="248"/>
      <c r="P74" s="175"/>
      <c r="Q74" s="175"/>
      <c r="T74" s="172"/>
    </row>
    <row r="75" spans="1:20" s="173" customFormat="1" ht="24.95" customHeight="1">
      <c r="A75" s="172"/>
      <c r="D75" s="796"/>
      <c r="F75" s="172"/>
      <c r="G75" s="174"/>
      <c r="H75" s="174"/>
      <c r="I75" s="175"/>
      <c r="J75" s="176"/>
      <c r="K75" s="248"/>
      <c r="L75" s="248"/>
      <c r="M75" s="248"/>
      <c r="N75" s="248"/>
      <c r="O75" s="248"/>
      <c r="P75" s="175"/>
      <c r="Q75" s="175"/>
      <c r="T75" s="172"/>
    </row>
    <row r="76" spans="1:20" s="173" customFormat="1" ht="24.95" customHeight="1">
      <c r="A76" s="172"/>
      <c r="D76" s="796"/>
      <c r="F76" s="172"/>
      <c r="G76" s="174"/>
      <c r="H76" s="174"/>
      <c r="I76" s="175"/>
      <c r="J76" s="176"/>
      <c r="K76" s="248"/>
      <c r="L76" s="248"/>
      <c r="M76" s="248"/>
      <c r="N76" s="248"/>
      <c r="O76" s="248"/>
      <c r="P76" s="175"/>
      <c r="Q76" s="175"/>
      <c r="T76" s="172"/>
    </row>
    <row r="77" spans="1:20" s="173" customFormat="1" ht="24.95" customHeight="1">
      <c r="A77" s="172"/>
      <c r="D77" s="796"/>
      <c r="F77" s="172"/>
      <c r="G77" s="174"/>
      <c r="H77" s="174"/>
      <c r="I77" s="175"/>
      <c r="J77" s="176"/>
      <c r="K77" s="248"/>
      <c r="L77" s="248"/>
      <c r="M77" s="248"/>
      <c r="N77" s="248"/>
      <c r="O77" s="248"/>
      <c r="P77" s="175"/>
      <c r="Q77" s="175"/>
      <c r="T77" s="172"/>
    </row>
    <row r="78" spans="1:20" s="173" customFormat="1" ht="24.95" customHeight="1">
      <c r="A78" s="172"/>
      <c r="D78" s="796"/>
      <c r="F78" s="172"/>
      <c r="G78" s="174"/>
      <c r="H78" s="174"/>
      <c r="I78" s="175"/>
      <c r="J78" s="176"/>
      <c r="K78" s="248"/>
      <c r="L78" s="248"/>
      <c r="M78" s="248"/>
      <c r="N78" s="248"/>
      <c r="O78" s="248"/>
      <c r="P78" s="175"/>
      <c r="Q78" s="175"/>
      <c r="T78" s="172"/>
    </row>
    <row r="79" spans="1:20" s="173" customFormat="1" ht="24.95" customHeight="1">
      <c r="A79" s="172"/>
      <c r="D79" s="796"/>
      <c r="F79" s="172"/>
      <c r="G79" s="174"/>
      <c r="H79" s="174"/>
      <c r="I79" s="175"/>
      <c r="J79" s="176"/>
      <c r="K79" s="248"/>
      <c r="L79" s="248"/>
      <c r="M79" s="248"/>
      <c r="N79" s="248"/>
      <c r="O79" s="248"/>
      <c r="P79" s="175"/>
      <c r="Q79" s="175"/>
      <c r="T79" s="172"/>
    </row>
    <row r="80" spans="1:20" s="173" customFormat="1" ht="24.95" customHeight="1">
      <c r="A80" s="172"/>
      <c r="D80" s="796"/>
      <c r="F80" s="172"/>
      <c r="G80" s="174"/>
      <c r="H80" s="174"/>
      <c r="I80" s="175"/>
      <c r="J80" s="176"/>
      <c r="K80" s="248"/>
      <c r="L80" s="248"/>
      <c r="M80" s="248"/>
      <c r="N80" s="248"/>
      <c r="O80" s="248"/>
      <c r="P80" s="175"/>
      <c r="Q80" s="175"/>
      <c r="T80" s="172"/>
    </row>
    <row r="81" spans="1:20" s="173" customFormat="1" ht="24.95" customHeight="1">
      <c r="A81" s="172"/>
      <c r="D81" s="796"/>
      <c r="F81" s="172"/>
      <c r="G81" s="174"/>
      <c r="H81" s="174"/>
      <c r="I81" s="175"/>
      <c r="J81" s="176"/>
      <c r="K81" s="248"/>
      <c r="L81" s="248"/>
      <c r="M81" s="248"/>
      <c r="N81" s="248"/>
      <c r="O81" s="248"/>
      <c r="P81" s="175"/>
      <c r="Q81" s="175"/>
      <c r="T81" s="172"/>
    </row>
    <row r="82" spans="1:20" s="173" customFormat="1" ht="24.95" customHeight="1">
      <c r="A82" s="172"/>
      <c r="D82" s="796"/>
      <c r="F82" s="172"/>
      <c r="G82" s="174"/>
      <c r="H82" s="174"/>
      <c r="I82" s="175"/>
      <c r="J82" s="176"/>
      <c r="K82" s="248"/>
      <c r="L82" s="248"/>
      <c r="M82" s="248"/>
      <c r="N82" s="248"/>
      <c r="O82" s="248"/>
      <c r="P82" s="175"/>
      <c r="Q82" s="175"/>
      <c r="T82" s="172"/>
    </row>
    <row r="83" spans="1:20" s="173" customFormat="1" ht="24.95" customHeight="1">
      <c r="A83" s="172"/>
      <c r="D83" s="796"/>
      <c r="F83" s="172"/>
      <c r="G83" s="174"/>
      <c r="H83" s="174"/>
      <c r="I83" s="175"/>
      <c r="J83" s="176"/>
      <c r="K83" s="248"/>
      <c r="L83" s="248"/>
      <c r="M83" s="248"/>
      <c r="N83" s="248"/>
      <c r="O83" s="248"/>
      <c r="P83" s="175"/>
      <c r="Q83" s="175"/>
      <c r="T83" s="172"/>
    </row>
    <row r="84" spans="1:20" s="173" customFormat="1" ht="24.95" customHeight="1">
      <c r="A84" s="172"/>
      <c r="D84" s="796"/>
      <c r="F84" s="172"/>
      <c r="G84" s="174"/>
      <c r="H84" s="174"/>
      <c r="I84" s="175"/>
      <c r="J84" s="176"/>
      <c r="K84" s="248"/>
      <c r="L84" s="248"/>
      <c r="M84" s="248"/>
      <c r="N84" s="248"/>
      <c r="O84" s="248"/>
      <c r="P84" s="175"/>
      <c r="Q84" s="175"/>
      <c r="T84" s="172"/>
    </row>
    <row r="85" spans="1:20" s="173" customFormat="1" ht="24.95" customHeight="1">
      <c r="A85" s="172"/>
      <c r="D85" s="796"/>
      <c r="F85" s="172"/>
      <c r="G85" s="174"/>
      <c r="H85" s="174"/>
      <c r="I85" s="175"/>
      <c r="J85" s="176"/>
      <c r="K85" s="248"/>
      <c r="L85" s="248"/>
      <c r="M85" s="248"/>
      <c r="N85" s="248"/>
      <c r="O85" s="248"/>
      <c r="P85" s="175"/>
      <c r="Q85" s="175"/>
      <c r="T85" s="172"/>
    </row>
    <row r="86" spans="1:20" s="173" customFormat="1" ht="24.95" customHeight="1">
      <c r="A86" s="172"/>
      <c r="D86" s="796"/>
      <c r="F86" s="172"/>
      <c r="G86" s="174"/>
      <c r="H86" s="174"/>
      <c r="I86" s="175"/>
      <c r="J86" s="176"/>
      <c r="K86" s="248"/>
      <c r="L86" s="248"/>
      <c r="M86" s="248"/>
      <c r="N86" s="248"/>
      <c r="O86" s="248"/>
      <c r="P86" s="175"/>
      <c r="Q86" s="175"/>
      <c r="T86" s="172"/>
    </row>
    <row r="87" spans="1:20" s="173" customFormat="1" ht="24.95" customHeight="1">
      <c r="A87" s="172"/>
      <c r="D87" s="796"/>
      <c r="F87" s="172"/>
      <c r="G87" s="174"/>
      <c r="H87" s="174"/>
      <c r="I87" s="175"/>
      <c r="J87" s="176"/>
      <c r="K87" s="248"/>
      <c r="L87" s="248"/>
      <c r="M87" s="248"/>
      <c r="N87" s="248"/>
      <c r="O87" s="248"/>
      <c r="P87" s="175"/>
      <c r="Q87" s="175"/>
      <c r="T87" s="172"/>
    </row>
    <row r="88" spans="1:20" s="173" customFormat="1" ht="24.95" customHeight="1">
      <c r="A88" s="172"/>
      <c r="D88" s="796"/>
      <c r="F88" s="172"/>
      <c r="G88" s="174"/>
      <c r="H88" s="174"/>
      <c r="I88" s="175"/>
      <c r="J88" s="176"/>
      <c r="K88" s="248"/>
      <c r="L88" s="248"/>
      <c r="M88" s="248"/>
      <c r="N88" s="248"/>
      <c r="O88" s="248"/>
      <c r="P88" s="175"/>
      <c r="Q88" s="175"/>
      <c r="T88" s="172"/>
    </row>
    <row r="89" spans="1:20" s="173" customFormat="1" ht="24.95" customHeight="1">
      <c r="A89" s="172"/>
      <c r="D89" s="796"/>
      <c r="F89" s="172"/>
      <c r="G89" s="174"/>
      <c r="H89" s="174"/>
      <c r="I89" s="175"/>
      <c r="J89" s="176"/>
      <c r="K89" s="248"/>
      <c r="L89" s="248"/>
      <c r="M89" s="248"/>
      <c r="N89" s="248"/>
      <c r="O89" s="248"/>
      <c r="P89" s="175"/>
      <c r="Q89" s="175"/>
      <c r="T89" s="172"/>
    </row>
    <row r="90" spans="1:20" s="173" customFormat="1" ht="24.95" customHeight="1">
      <c r="A90" s="172"/>
      <c r="D90" s="796"/>
      <c r="F90" s="172"/>
      <c r="G90" s="174"/>
      <c r="H90" s="174"/>
      <c r="I90" s="175"/>
      <c r="J90" s="176"/>
      <c r="K90" s="248"/>
      <c r="L90" s="248"/>
      <c r="M90" s="248"/>
      <c r="N90" s="248"/>
      <c r="O90" s="248"/>
      <c r="P90" s="175"/>
      <c r="Q90" s="175"/>
      <c r="T90" s="172"/>
    </row>
    <row r="91" spans="1:20" s="173" customFormat="1" ht="24.95" customHeight="1">
      <c r="A91" s="172"/>
      <c r="D91" s="796"/>
      <c r="F91" s="172"/>
      <c r="G91" s="174"/>
      <c r="H91" s="174"/>
      <c r="I91" s="175"/>
      <c r="J91" s="176"/>
      <c r="K91" s="248"/>
      <c r="L91" s="248"/>
      <c r="M91" s="248"/>
      <c r="N91" s="248"/>
      <c r="O91" s="248"/>
      <c r="P91" s="175"/>
      <c r="Q91" s="175"/>
      <c r="T91" s="172"/>
    </row>
    <row r="92" spans="1:20" s="173" customFormat="1" ht="24.95" customHeight="1">
      <c r="A92" s="172"/>
      <c r="D92" s="796"/>
      <c r="F92" s="172"/>
      <c r="G92" s="174"/>
      <c r="H92" s="174"/>
      <c r="I92" s="175"/>
      <c r="J92" s="176"/>
      <c r="K92" s="248"/>
      <c r="L92" s="248"/>
      <c r="M92" s="248"/>
      <c r="N92" s="248"/>
      <c r="O92" s="248"/>
      <c r="P92" s="175"/>
      <c r="Q92" s="175"/>
      <c r="T92" s="172"/>
    </row>
    <row r="93" spans="1:20" s="173" customFormat="1" ht="24.95" customHeight="1">
      <c r="A93" s="172"/>
      <c r="D93" s="796"/>
      <c r="F93" s="172"/>
      <c r="G93" s="174"/>
      <c r="H93" s="174"/>
      <c r="I93" s="175"/>
      <c r="J93" s="176"/>
      <c r="K93" s="248"/>
      <c r="L93" s="248"/>
      <c r="M93" s="248"/>
      <c r="N93" s="248"/>
      <c r="O93" s="248"/>
      <c r="P93" s="175"/>
      <c r="Q93" s="175"/>
      <c r="T93" s="172"/>
    </row>
    <row r="94" spans="1:20" s="173" customFormat="1" ht="24.95" customHeight="1">
      <c r="A94" s="172"/>
      <c r="D94" s="796"/>
      <c r="F94" s="172"/>
      <c r="G94" s="174"/>
      <c r="H94" s="174"/>
      <c r="I94" s="175"/>
      <c r="J94" s="176"/>
      <c r="K94" s="248"/>
      <c r="L94" s="248"/>
      <c r="M94" s="248"/>
      <c r="N94" s="248"/>
      <c r="O94" s="248"/>
      <c r="P94" s="175"/>
      <c r="Q94" s="175"/>
      <c r="T94" s="172"/>
    </row>
    <row r="95" spans="1:20" s="173" customFormat="1" ht="24.95" customHeight="1">
      <c r="A95" s="172"/>
      <c r="D95" s="796"/>
      <c r="F95" s="172"/>
      <c r="G95" s="174"/>
      <c r="H95" s="174"/>
      <c r="I95" s="175"/>
      <c r="J95" s="176"/>
      <c r="K95" s="248"/>
      <c r="L95" s="248"/>
      <c r="M95" s="248"/>
      <c r="N95" s="248"/>
      <c r="O95" s="248"/>
      <c r="P95" s="175"/>
      <c r="Q95" s="175"/>
      <c r="T95" s="172"/>
    </row>
    <row r="96" spans="1:20" s="173" customFormat="1" ht="24.95" customHeight="1">
      <c r="A96" s="172"/>
      <c r="D96" s="796"/>
      <c r="F96" s="172"/>
      <c r="G96" s="174"/>
      <c r="H96" s="174"/>
      <c r="I96" s="175"/>
      <c r="J96" s="176"/>
      <c r="K96" s="248"/>
      <c r="L96" s="248"/>
      <c r="M96" s="248"/>
      <c r="N96" s="248"/>
      <c r="O96" s="248"/>
      <c r="P96" s="175"/>
      <c r="Q96" s="175"/>
      <c r="T96" s="172"/>
    </row>
    <row r="97" spans="1:20" s="173" customFormat="1" ht="24.95" customHeight="1">
      <c r="A97" s="172"/>
      <c r="D97" s="796"/>
      <c r="F97" s="172"/>
      <c r="G97" s="174"/>
      <c r="H97" s="174"/>
      <c r="I97" s="175"/>
      <c r="J97" s="176"/>
      <c r="K97" s="248"/>
      <c r="L97" s="248"/>
      <c r="M97" s="248"/>
      <c r="N97" s="248"/>
      <c r="O97" s="248"/>
      <c r="P97" s="175"/>
      <c r="Q97" s="175"/>
      <c r="T97" s="172"/>
    </row>
    <row r="98" spans="1:20" s="173" customFormat="1" ht="24.95" customHeight="1">
      <c r="A98" s="172"/>
      <c r="D98" s="796"/>
      <c r="F98" s="172"/>
      <c r="G98" s="174"/>
      <c r="H98" s="174"/>
      <c r="I98" s="175"/>
      <c r="J98" s="176"/>
      <c r="K98" s="248"/>
      <c r="L98" s="248"/>
      <c r="M98" s="248"/>
      <c r="N98" s="248"/>
      <c r="O98" s="248"/>
      <c r="P98" s="175"/>
      <c r="Q98" s="175"/>
      <c r="T98" s="172"/>
    </row>
    <row r="99" spans="1:20" s="173" customFormat="1" ht="24.95" customHeight="1">
      <c r="A99" s="172"/>
      <c r="D99" s="796"/>
      <c r="F99" s="172"/>
      <c r="G99" s="174"/>
      <c r="H99" s="174"/>
      <c r="I99" s="175"/>
      <c r="J99" s="176"/>
      <c r="K99" s="248"/>
      <c r="L99" s="248"/>
      <c r="M99" s="248"/>
      <c r="N99" s="248"/>
      <c r="O99" s="248"/>
      <c r="P99" s="175"/>
      <c r="Q99" s="175"/>
      <c r="T99" s="172"/>
    </row>
    <row r="100" spans="1:20" s="173" customFormat="1" ht="24.95" customHeight="1">
      <c r="A100" s="172"/>
      <c r="D100" s="796"/>
      <c r="F100" s="172"/>
      <c r="G100" s="174"/>
      <c r="H100" s="174"/>
      <c r="I100" s="175"/>
      <c r="J100" s="176"/>
      <c r="K100" s="248"/>
      <c r="L100" s="248"/>
      <c r="M100" s="248"/>
      <c r="N100" s="248"/>
      <c r="O100" s="248"/>
      <c r="P100" s="175"/>
      <c r="Q100" s="175"/>
      <c r="T100" s="172"/>
    </row>
    <row r="101" spans="1:20" s="173" customFormat="1" ht="24.95" customHeight="1">
      <c r="A101" s="172"/>
      <c r="D101" s="796"/>
      <c r="F101" s="172"/>
      <c r="G101" s="174"/>
      <c r="H101" s="174"/>
      <c r="I101" s="175"/>
      <c r="J101" s="176"/>
      <c r="K101" s="248"/>
      <c r="L101" s="248"/>
      <c r="M101" s="248"/>
      <c r="N101" s="248"/>
      <c r="O101" s="248"/>
      <c r="P101" s="175"/>
      <c r="Q101" s="175"/>
      <c r="T101" s="172"/>
    </row>
    <row r="102" spans="1:20" s="173" customFormat="1" ht="24.95" customHeight="1">
      <c r="A102" s="172"/>
      <c r="D102" s="796"/>
      <c r="F102" s="172"/>
      <c r="G102" s="174"/>
      <c r="H102" s="174"/>
      <c r="I102" s="175"/>
      <c r="J102" s="176"/>
      <c r="K102" s="248"/>
      <c r="L102" s="248"/>
      <c r="M102" s="248"/>
      <c r="N102" s="248"/>
      <c r="O102" s="248"/>
      <c r="P102" s="175"/>
      <c r="Q102" s="175"/>
      <c r="T102" s="172"/>
    </row>
    <row r="103" spans="1:20" s="173" customFormat="1" ht="24.95" customHeight="1">
      <c r="A103" s="172"/>
      <c r="D103" s="796"/>
      <c r="F103" s="172"/>
      <c r="G103" s="174"/>
      <c r="H103" s="174"/>
      <c r="I103" s="175"/>
      <c r="J103" s="176"/>
      <c r="K103" s="248"/>
      <c r="L103" s="248"/>
      <c r="M103" s="248"/>
      <c r="N103" s="248"/>
      <c r="O103" s="248"/>
      <c r="P103" s="175"/>
      <c r="Q103" s="175"/>
      <c r="T103" s="172"/>
    </row>
    <row r="104" spans="1:20" s="173" customFormat="1" ht="24.95" customHeight="1">
      <c r="A104" s="172"/>
      <c r="D104" s="796"/>
      <c r="F104" s="172"/>
      <c r="G104" s="174"/>
      <c r="H104" s="174"/>
      <c r="I104" s="175"/>
      <c r="J104" s="176"/>
      <c r="K104" s="248"/>
      <c r="L104" s="248"/>
      <c r="M104" s="248"/>
      <c r="N104" s="248"/>
      <c r="O104" s="248"/>
      <c r="P104" s="175"/>
      <c r="Q104" s="175"/>
      <c r="T104" s="172"/>
    </row>
    <row r="105" spans="1:20" s="173" customFormat="1" ht="24.95" customHeight="1">
      <c r="A105" s="172"/>
      <c r="D105" s="796"/>
      <c r="F105" s="172"/>
      <c r="G105" s="174"/>
      <c r="H105" s="174"/>
      <c r="I105" s="175"/>
      <c r="J105" s="176"/>
      <c r="K105" s="248"/>
      <c r="L105" s="248"/>
      <c r="M105" s="248"/>
      <c r="N105" s="248"/>
      <c r="O105" s="248"/>
      <c r="P105" s="175"/>
      <c r="Q105" s="175"/>
      <c r="T105" s="172"/>
    </row>
    <row r="106" spans="1:20" s="173" customFormat="1" ht="24.95" customHeight="1">
      <c r="A106" s="172"/>
      <c r="D106" s="796"/>
      <c r="F106" s="172"/>
      <c r="G106" s="174"/>
      <c r="H106" s="174"/>
      <c r="I106" s="175"/>
      <c r="J106" s="176"/>
      <c r="K106" s="248"/>
      <c r="L106" s="248"/>
      <c r="M106" s="248"/>
      <c r="N106" s="248"/>
      <c r="O106" s="248"/>
      <c r="P106" s="175"/>
      <c r="Q106" s="175"/>
      <c r="T106" s="172"/>
    </row>
    <row r="107" spans="1:20" s="173" customFormat="1" ht="24.95" customHeight="1">
      <c r="A107" s="172"/>
      <c r="D107" s="796"/>
      <c r="F107" s="172"/>
      <c r="G107" s="174"/>
      <c r="H107" s="174"/>
      <c r="I107" s="175"/>
      <c r="J107" s="176"/>
      <c r="K107" s="248"/>
      <c r="L107" s="248"/>
      <c r="M107" s="248"/>
      <c r="N107" s="248"/>
      <c r="O107" s="248"/>
      <c r="P107" s="175"/>
      <c r="Q107" s="175"/>
      <c r="T107" s="172"/>
    </row>
    <row r="108" spans="1:20" s="173" customFormat="1" ht="24.95" customHeight="1">
      <c r="A108" s="172"/>
      <c r="D108" s="796"/>
      <c r="F108" s="172"/>
      <c r="G108" s="174"/>
      <c r="H108" s="174"/>
      <c r="I108" s="175"/>
      <c r="J108" s="176"/>
      <c r="K108" s="248"/>
      <c r="L108" s="248"/>
      <c r="M108" s="248"/>
      <c r="N108" s="248"/>
      <c r="O108" s="248"/>
      <c r="P108" s="175"/>
      <c r="Q108" s="175"/>
      <c r="T108" s="172"/>
    </row>
    <row r="109" spans="1:20" s="173" customFormat="1" ht="24.95" customHeight="1">
      <c r="A109" s="172"/>
      <c r="D109" s="796"/>
      <c r="F109" s="172"/>
      <c r="G109" s="174"/>
      <c r="H109" s="174"/>
      <c r="I109" s="175"/>
      <c r="J109" s="176"/>
      <c r="K109" s="248"/>
      <c r="L109" s="248"/>
      <c r="M109" s="248"/>
      <c r="N109" s="248"/>
      <c r="O109" s="248"/>
      <c r="P109" s="175"/>
      <c r="Q109" s="175"/>
      <c r="T109" s="172"/>
    </row>
    <row r="110" spans="1:20" s="173" customFormat="1" ht="24.95" customHeight="1">
      <c r="A110" s="172"/>
      <c r="D110" s="796"/>
      <c r="F110" s="172"/>
      <c r="G110" s="174"/>
      <c r="H110" s="174"/>
      <c r="I110" s="175"/>
      <c r="J110" s="176"/>
      <c r="K110" s="248"/>
      <c r="L110" s="248"/>
      <c r="M110" s="248"/>
      <c r="N110" s="248"/>
      <c r="O110" s="248"/>
      <c r="P110" s="175"/>
      <c r="Q110" s="175"/>
      <c r="T110" s="172"/>
    </row>
    <row r="111" spans="1:20" s="173" customFormat="1" ht="24.95" customHeight="1">
      <c r="A111" s="172"/>
      <c r="D111" s="796"/>
      <c r="F111" s="172"/>
      <c r="G111" s="174"/>
      <c r="H111" s="174"/>
      <c r="I111" s="175"/>
      <c r="J111" s="176"/>
      <c r="K111" s="248"/>
      <c r="L111" s="248"/>
      <c r="M111" s="248"/>
      <c r="N111" s="248"/>
      <c r="O111" s="248"/>
      <c r="P111" s="175"/>
      <c r="Q111" s="175"/>
      <c r="T111" s="172"/>
    </row>
    <row r="112" spans="1:20" s="173" customFormat="1" ht="24.95" customHeight="1">
      <c r="A112" s="172"/>
      <c r="D112" s="796"/>
      <c r="F112" s="172"/>
      <c r="G112" s="174"/>
      <c r="H112" s="174"/>
      <c r="I112" s="175"/>
      <c r="J112" s="176"/>
      <c r="K112" s="248"/>
      <c r="L112" s="248"/>
      <c r="M112" s="248"/>
      <c r="N112" s="248"/>
      <c r="O112" s="248"/>
      <c r="P112" s="175"/>
      <c r="Q112" s="175"/>
      <c r="T112" s="172"/>
    </row>
    <row r="113" spans="1:20" s="173" customFormat="1" ht="24.95" customHeight="1">
      <c r="A113" s="172"/>
      <c r="D113" s="796"/>
      <c r="F113" s="172"/>
      <c r="G113" s="174"/>
      <c r="H113" s="174"/>
      <c r="I113" s="175"/>
      <c r="J113" s="176"/>
      <c r="K113" s="248"/>
      <c r="L113" s="248"/>
      <c r="M113" s="248"/>
      <c r="N113" s="248"/>
      <c r="O113" s="248"/>
      <c r="P113" s="175"/>
      <c r="Q113" s="175"/>
      <c r="T113" s="172"/>
    </row>
    <row r="114" spans="1:20" s="173" customFormat="1" ht="24.95" customHeight="1">
      <c r="A114" s="172"/>
      <c r="D114" s="796"/>
      <c r="F114" s="172"/>
      <c r="G114" s="174"/>
      <c r="H114" s="174"/>
      <c r="I114" s="175"/>
      <c r="J114" s="176"/>
      <c r="K114" s="248"/>
      <c r="L114" s="248"/>
      <c r="M114" s="248"/>
      <c r="N114" s="248"/>
      <c r="O114" s="248"/>
      <c r="P114" s="175"/>
      <c r="Q114" s="175"/>
      <c r="T114" s="172"/>
    </row>
    <row r="115" spans="1:20" ht="24.95" customHeight="1"/>
    <row r="116" spans="1:20" s="177" customFormat="1" ht="24.95" customHeight="1">
      <c r="B116" s="100"/>
      <c r="C116" s="100"/>
      <c r="D116" s="797"/>
      <c r="E116" s="100"/>
      <c r="G116" s="178"/>
      <c r="H116" s="178"/>
      <c r="I116" s="179"/>
      <c r="J116" s="180"/>
      <c r="K116" s="247"/>
      <c r="L116" s="247"/>
      <c r="M116" s="247"/>
      <c r="N116" s="247"/>
      <c r="O116" s="247"/>
      <c r="P116" s="179"/>
      <c r="Q116" s="179"/>
      <c r="R116" s="100"/>
      <c r="S116" s="100"/>
    </row>
  </sheetData>
  <mergeCells count="35">
    <mergeCell ref="A39:E39"/>
    <mergeCell ref="A1:R1"/>
    <mergeCell ref="A2:R2"/>
    <mergeCell ref="S2:T2"/>
    <mergeCell ref="A3:A4"/>
    <mergeCell ref="B3:B4"/>
    <mergeCell ref="C3:C4"/>
    <mergeCell ref="E3:E4"/>
    <mergeCell ref="F3:F4"/>
    <mergeCell ref="G3:G4"/>
    <mergeCell ref="H3:H4"/>
    <mergeCell ref="N3:N4"/>
    <mergeCell ref="O3:O4"/>
    <mergeCell ref="P3:P4"/>
    <mergeCell ref="Q3:Q4"/>
    <mergeCell ref="R3:R4"/>
    <mergeCell ref="A48:E48"/>
    <mergeCell ref="A42:M42"/>
    <mergeCell ref="A43:A44"/>
    <mergeCell ref="B43:B44"/>
    <mergeCell ref="C43:C44"/>
    <mergeCell ref="E43:E44"/>
    <mergeCell ref="F43:F44"/>
    <mergeCell ref="G43:G44"/>
    <mergeCell ref="H43:H44"/>
    <mergeCell ref="R43:R44"/>
    <mergeCell ref="S43:S44"/>
    <mergeCell ref="T43:T44"/>
    <mergeCell ref="J46:L46"/>
    <mergeCell ref="S3:S4"/>
    <mergeCell ref="T3:T4"/>
    <mergeCell ref="N43:N44"/>
    <mergeCell ref="O43:O44"/>
    <mergeCell ref="P43:P44"/>
    <mergeCell ref="Q43:Q44"/>
  </mergeCells>
  <printOptions horizontalCentered="1"/>
  <pageMargins left="0.11811023622047245" right="0.19685039370078741" top="0.35433070866141736" bottom="0.15748031496062992" header="0.31496062992125984" footer="0.11811023622047245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04"/>
  <sheetViews>
    <sheetView topLeftCell="D82" zoomScale="70" zoomScaleNormal="70" workbookViewId="0">
      <selection activeCell="R1" sqref="R1"/>
    </sheetView>
  </sheetViews>
  <sheetFormatPr defaultColWidth="9.125" defaultRowHeight="21"/>
  <cols>
    <col min="1" max="1" width="11.75" style="458" customWidth="1"/>
    <col min="2" max="2" width="19.75" style="458" bestFit="1" customWidth="1"/>
    <col min="3" max="3" width="48.125" style="574" customWidth="1"/>
    <col min="4" max="4" width="11" style="458" customWidth="1"/>
    <col min="5" max="5" width="6.375" style="458" customWidth="1"/>
    <col min="6" max="6" width="9" style="458" customWidth="1"/>
    <col min="7" max="7" width="20.125" style="458" customWidth="1"/>
    <col min="8" max="8" width="12.75" style="459" customWidth="1"/>
    <col min="9" max="9" width="10.875" style="459" customWidth="1"/>
    <col min="10" max="10" width="11.25" style="459" customWidth="1"/>
    <col min="11" max="11" width="9.25" style="459" customWidth="1"/>
    <col min="12" max="12" width="9.75" style="459" customWidth="1"/>
    <col min="13" max="13" width="10.375" style="459" customWidth="1"/>
    <col min="14" max="14" width="19.25" style="458" customWidth="1"/>
    <col min="15" max="15" width="14.125" style="460" customWidth="1"/>
    <col min="16" max="16" width="12.125" style="460" bestFit="1" customWidth="1"/>
    <col min="17" max="17" width="13.75" style="460" bestFit="1" customWidth="1"/>
    <col min="18" max="18" width="11.125" style="459" bestFit="1" customWidth="1"/>
    <col min="19" max="256" width="9.125" style="459"/>
    <col min="257" max="257" width="11.75" style="459" customWidth="1"/>
    <col min="258" max="258" width="19.75" style="459" bestFit="1" customWidth="1"/>
    <col min="259" max="259" width="48.125" style="459" customWidth="1"/>
    <col min="260" max="260" width="11" style="459" customWidth="1"/>
    <col min="261" max="261" width="6.375" style="459" customWidth="1"/>
    <col min="262" max="262" width="9" style="459" customWidth="1"/>
    <col min="263" max="263" width="20.125" style="459" customWidth="1"/>
    <col min="264" max="264" width="12.75" style="459" customWidth="1"/>
    <col min="265" max="265" width="10.875" style="459" customWidth="1"/>
    <col min="266" max="266" width="11.25" style="459" customWidth="1"/>
    <col min="267" max="267" width="9.25" style="459" customWidth="1"/>
    <col min="268" max="268" width="9.75" style="459" customWidth="1"/>
    <col min="269" max="269" width="10.375" style="459" customWidth="1"/>
    <col min="270" max="270" width="19.25" style="459" customWidth="1"/>
    <col min="271" max="271" width="14.125" style="459" customWidth="1"/>
    <col min="272" max="272" width="12.125" style="459" bestFit="1" customWidth="1"/>
    <col min="273" max="273" width="13.75" style="459" bestFit="1" customWidth="1"/>
    <col min="274" max="274" width="11.125" style="459" bestFit="1" customWidth="1"/>
    <col min="275" max="512" width="9.125" style="459"/>
    <col min="513" max="513" width="11.75" style="459" customWidth="1"/>
    <col min="514" max="514" width="19.75" style="459" bestFit="1" customWidth="1"/>
    <col min="515" max="515" width="48.125" style="459" customWidth="1"/>
    <col min="516" max="516" width="11" style="459" customWidth="1"/>
    <col min="517" max="517" width="6.375" style="459" customWidth="1"/>
    <col min="518" max="518" width="9" style="459" customWidth="1"/>
    <col min="519" max="519" width="20.125" style="459" customWidth="1"/>
    <col min="520" max="520" width="12.75" style="459" customWidth="1"/>
    <col min="521" max="521" width="10.875" style="459" customWidth="1"/>
    <col min="522" max="522" width="11.25" style="459" customWidth="1"/>
    <col min="523" max="523" width="9.25" style="459" customWidth="1"/>
    <col min="524" max="524" width="9.75" style="459" customWidth="1"/>
    <col min="525" max="525" width="10.375" style="459" customWidth="1"/>
    <col min="526" max="526" width="19.25" style="459" customWidth="1"/>
    <col min="527" max="527" width="14.125" style="459" customWidth="1"/>
    <col min="528" max="528" width="12.125" style="459" bestFit="1" customWidth="1"/>
    <col min="529" max="529" width="13.75" style="459" bestFit="1" customWidth="1"/>
    <col min="530" max="530" width="11.125" style="459" bestFit="1" customWidth="1"/>
    <col min="531" max="768" width="9.125" style="459"/>
    <col min="769" max="769" width="11.75" style="459" customWidth="1"/>
    <col min="770" max="770" width="19.75" style="459" bestFit="1" customWidth="1"/>
    <col min="771" max="771" width="48.125" style="459" customWidth="1"/>
    <col min="772" max="772" width="11" style="459" customWidth="1"/>
    <col min="773" max="773" width="6.375" style="459" customWidth="1"/>
    <col min="774" max="774" width="9" style="459" customWidth="1"/>
    <col min="775" max="775" width="20.125" style="459" customWidth="1"/>
    <col min="776" max="776" width="12.75" style="459" customWidth="1"/>
    <col min="777" max="777" width="10.875" style="459" customWidth="1"/>
    <col min="778" max="778" width="11.25" style="459" customWidth="1"/>
    <col min="779" max="779" width="9.25" style="459" customWidth="1"/>
    <col min="780" max="780" width="9.75" style="459" customWidth="1"/>
    <col min="781" max="781" width="10.375" style="459" customWidth="1"/>
    <col min="782" max="782" width="19.25" style="459" customWidth="1"/>
    <col min="783" max="783" width="14.125" style="459" customWidth="1"/>
    <col min="784" max="784" width="12.125" style="459" bestFit="1" customWidth="1"/>
    <col min="785" max="785" width="13.75" style="459" bestFit="1" customWidth="1"/>
    <col min="786" max="786" width="11.125" style="459" bestFit="1" customWidth="1"/>
    <col min="787" max="1024" width="9.125" style="459"/>
    <col min="1025" max="1025" width="11.75" style="459" customWidth="1"/>
    <col min="1026" max="1026" width="19.75" style="459" bestFit="1" customWidth="1"/>
    <col min="1027" max="1027" width="48.125" style="459" customWidth="1"/>
    <col min="1028" max="1028" width="11" style="459" customWidth="1"/>
    <col min="1029" max="1029" width="6.375" style="459" customWidth="1"/>
    <col min="1030" max="1030" width="9" style="459" customWidth="1"/>
    <col min="1031" max="1031" width="20.125" style="459" customWidth="1"/>
    <col min="1032" max="1032" width="12.75" style="459" customWidth="1"/>
    <col min="1033" max="1033" width="10.875" style="459" customWidth="1"/>
    <col min="1034" max="1034" width="11.25" style="459" customWidth="1"/>
    <col min="1035" max="1035" width="9.25" style="459" customWidth="1"/>
    <col min="1036" max="1036" width="9.75" style="459" customWidth="1"/>
    <col min="1037" max="1037" width="10.375" style="459" customWidth="1"/>
    <col min="1038" max="1038" width="19.25" style="459" customWidth="1"/>
    <col min="1039" max="1039" width="14.125" style="459" customWidth="1"/>
    <col min="1040" max="1040" width="12.125" style="459" bestFit="1" customWidth="1"/>
    <col min="1041" max="1041" width="13.75" style="459" bestFit="1" customWidth="1"/>
    <col min="1042" max="1042" width="11.125" style="459" bestFit="1" customWidth="1"/>
    <col min="1043" max="1280" width="9.125" style="459"/>
    <col min="1281" max="1281" width="11.75" style="459" customWidth="1"/>
    <col min="1282" max="1282" width="19.75" style="459" bestFit="1" customWidth="1"/>
    <col min="1283" max="1283" width="48.125" style="459" customWidth="1"/>
    <col min="1284" max="1284" width="11" style="459" customWidth="1"/>
    <col min="1285" max="1285" width="6.375" style="459" customWidth="1"/>
    <col min="1286" max="1286" width="9" style="459" customWidth="1"/>
    <col min="1287" max="1287" width="20.125" style="459" customWidth="1"/>
    <col min="1288" max="1288" width="12.75" style="459" customWidth="1"/>
    <col min="1289" max="1289" width="10.875" style="459" customWidth="1"/>
    <col min="1290" max="1290" width="11.25" style="459" customWidth="1"/>
    <col min="1291" max="1291" width="9.25" style="459" customWidth="1"/>
    <col min="1292" max="1292" width="9.75" style="459" customWidth="1"/>
    <col min="1293" max="1293" width="10.375" style="459" customWidth="1"/>
    <col min="1294" max="1294" width="19.25" style="459" customWidth="1"/>
    <col min="1295" max="1295" width="14.125" style="459" customWidth="1"/>
    <col min="1296" max="1296" width="12.125" style="459" bestFit="1" customWidth="1"/>
    <col min="1297" max="1297" width="13.75" style="459" bestFit="1" customWidth="1"/>
    <col min="1298" max="1298" width="11.125" style="459" bestFit="1" customWidth="1"/>
    <col min="1299" max="1536" width="9.125" style="459"/>
    <col min="1537" max="1537" width="11.75" style="459" customWidth="1"/>
    <col min="1538" max="1538" width="19.75" style="459" bestFit="1" customWidth="1"/>
    <col min="1539" max="1539" width="48.125" style="459" customWidth="1"/>
    <col min="1540" max="1540" width="11" style="459" customWidth="1"/>
    <col min="1541" max="1541" width="6.375" style="459" customWidth="1"/>
    <col min="1542" max="1542" width="9" style="459" customWidth="1"/>
    <col min="1543" max="1543" width="20.125" style="459" customWidth="1"/>
    <col min="1544" max="1544" width="12.75" style="459" customWidth="1"/>
    <col min="1545" max="1545" width="10.875" style="459" customWidth="1"/>
    <col min="1546" max="1546" width="11.25" style="459" customWidth="1"/>
    <col min="1547" max="1547" width="9.25" style="459" customWidth="1"/>
    <col min="1548" max="1548" width="9.75" style="459" customWidth="1"/>
    <col min="1549" max="1549" width="10.375" style="459" customWidth="1"/>
    <col min="1550" max="1550" width="19.25" style="459" customWidth="1"/>
    <col min="1551" max="1551" width="14.125" style="459" customWidth="1"/>
    <col min="1552" max="1552" width="12.125" style="459" bestFit="1" customWidth="1"/>
    <col min="1553" max="1553" width="13.75" style="459" bestFit="1" customWidth="1"/>
    <col min="1554" max="1554" width="11.125" style="459" bestFit="1" customWidth="1"/>
    <col min="1555" max="1792" width="9.125" style="459"/>
    <col min="1793" max="1793" width="11.75" style="459" customWidth="1"/>
    <col min="1794" max="1794" width="19.75" style="459" bestFit="1" customWidth="1"/>
    <col min="1795" max="1795" width="48.125" style="459" customWidth="1"/>
    <col min="1796" max="1796" width="11" style="459" customWidth="1"/>
    <col min="1797" max="1797" width="6.375" style="459" customWidth="1"/>
    <col min="1798" max="1798" width="9" style="459" customWidth="1"/>
    <col min="1799" max="1799" width="20.125" style="459" customWidth="1"/>
    <col min="1800" max="1800" width="12.75" style="459" customWidth="1"/>
    <col min="1801" max="1801" width="10.875" style="459" customWidth="1"/>
    <col min="1802" max="1802" width="11.25" style="459" customWidth="1"/>
    <col min="1803" max="1803" width="9.25" style="459" customWidth="1"/>
    <col min="1804" max="1804" width="9.75" style="459" customWidth="1"/>
    <col min="1805" max="1805" width="10.375" style="459" customWidth="1"/>
    <col min="1806" max="1806" width="19.25" style="459" customWidth="1"/>
    <col min="1807" max="1807" width="14.125" style="459" customWidth="1"/>
    <col min="1808" max="1808" width="12.125" style="459" bestFit="1" customWidth="1"/>
    <col min="1809" max="1809" width="13.75" style="459" bestFit="1" customWidth="1"/>
    <col min="1810" max="1810" width="11.125" style="459" bestFit="1" customWidth="1"/>
    <col min="1811" max="2048" width="9.125" style="459"/>
    <col min="2049" max="2049" width="11.75" style="459" customWidth="1"/>
    <col min="2050" max="2050" width="19.75" style="459" bestFit="1" customWidth="1"/>
    <col min="2051" max="2051" width="48.125" style="459" customWidth="1"/>
    <col min="2052" max="2052" width="11" style="459" customWidth="1"/>
    <col min="2053" max="2053" width="6.375" style="459" customWidth="1"/>
    <col min="2054" max="2054" width="9" style="459" customWidth="1"/>
    <col min="2055" max="2055" width="20.125" style="459" customWidth="1"/>
    <col min="2056" max="2056" width="12.75" style="459" customWidth="1"/>
    <col min="2057" max="2057" width="10.875" style="459" customWidth="1"/>
    <col min="2058" max="2058" width="11.25" style="459" customWidth="1"/>
    <col min="2059" max="2059" width="9.25" style="459" customWidth="1"/>
    <col min="2060" max="2060" width="9.75" style="459" customWidth="1"/>
    <col min="2061" max="2061" width="10.375" style="459" customWidth="1"/>
    <col min="2062" max="2062" width="19.25" style="459" customWidth="1"/>
    <col min="2063" max="2063" width="14.125" style="459" customWidth="1"/>
    <col min="2064" max="2064" width="12.125" style="459" bestFit="1" customWidth="1"/>
    <col min="2065" max="2065" width="13.75" style="459" bestFit="1" customWidth="1"/>
    <col min="2066" max="2066" width="11.125" style="459" bestFit="1" customWidth="1"/>
    <col min="2067" max="2304" width="9.125" style="459"/>
    <col min="2305" max="2305" width="11.75" style="459" customWidth="1"/>
    <col min="2306" max="2306" width="19.75" style="459" bestFit="1" customWidth="1"/>
    <col min="2307" max="2307" width="48.125" style="459" customWidth="1"/>
    <col min="2308" max="2308" width="11" style="459" customWidth="1"/>
    <col min="2309" max="2309" width="6.375" style="459" customWidth="1"/>
    <col min="2310" max="2310" width="9" style="459" customWidth="1"/>
    <col min="2311" max="2311" width="20.125" style="459" customWidth="1"/>
    <col min="2312" max="2312" width="12.75" style="459" customWidth="1"/>
    <col min="2313" max="2313" width="10.875" style="459" customWidth="1"/>
    <col min="2314" max="2314" width="11.25" style="459" customWidth="1"/>
    <col min="2315" max="2315" width="9.25" style="459" customWidth="1"/>
    <col min="2316" max="2316" width="9.75" style="459" customWidth="1"/>
    <col min="2317" max="2317" width="10.375" style="459" customWidth="1"/>
    <col min="2318" max="2318" width="19.25" style="459" customWidth="1"/>
    <col min="2319" max="2319" width="14.125" style="459" customWidth="1"/>
    <col min="2320" max="2320" width="12.125" style="459" bestFit="1" customWidth="1"/>
    <col min="2321" max="2321" width="13.75" style="459" bestFit="1" customWidth="1"/>
    <col min="2322" max="2322" width="11.125" style="459" bestFit="1" customWidth="1"/>
    <col min="2323" max="2560" width="9.125" style="459"/>
    <col min="2561" max="2561" width="11.75" style="459" customWidth="1"/>
    <col min="2562" max="2562" width="19.75" style="459" bestFit="1" customWidth="1"/>
    <col min="2563" max="2563" width="48.125" style="459" customWidth="1"/>
    <col min="2564" max="2564" width="11" style="459" customWidth="1"/>
    <col min="2565" max="2565" width="6.375" style="459" customWidth="1"/>
    <col min="2566" max="2566" width="9" style="459" customWidth="1"/>
    <col min="2567" max="2567" width="20.125" style="459" customWidth="1"/>
    <col min="2568" max="2568" width="12.75" style="459" customWidth="1"/>
    <col min="2569" max="2569" width="10.875" style="459" customWidth="1"/>
    <col min="2570" max="2570" width="11.25" style="459" customWidth="1"/>
    <col min="2571" max="2571" width="9.25" style="459" customWidth="1"/>
    <col min="2572" max="2572" width="9.75" style="459" customWidth="1"/>
    <col min="2573" max="2573" width="10.375" style="459" customWidth="1"/>
    <col min="2574" max="2574" width="19.25" style="459" customWidth="1"/>
    <col min="2575" max="2575" width="14.125" style="459" customWidth="1"/>
    <col min="2576" max="2576" width="12.125" style="459" bestFit="1" customWidth="1"/>
    <col min="2577" max="2577" width="13.75" style="459" bestFit="1" customWidth="1"/>
    <col min="2578" max="2578" width="11.125" style="459" bestFit="1" customWidth="1"/>
    <col min="2579" max="2816" width="9.125" style="459"/>
    <col min="2817" max="2817" width="11.75" style="459" customWidth="1"/>
    <col min="2818" max="2818" width="19.75" style="459" bestFit="1" customWidth="1"/>
    <col min="2819" max="2819" width="48.125" style="459" customWidth="1"/>
    <col min="2820" max="2820" width="11" style="459" customWidth="1"/>
    <col min="2821" max="2821" width="6.375" style="459" customWidth="1"/>
    <col min="2822" max="2822" width="9" style="459" customWidth="1"/>
    <col min="2823" max="2823" width="20.125" style="459" customWidth="1"/>
    <col min="2824" max="2824" width="12.75" style="459" customWidth="1"/>
    <col min="2825" max="2825" width="10.875" style="459" customWidth="1"/>
    <col min="2826" max="2826" width="11.25" style="459" customWidth="1"/>
    <col min="2827" max="2827" width="9.25" style="459" customWidth="1"/>
    <col min="2828" max="2828" width="9.75" style="459" customWidth="1"/>
    <col min="2829" max="2829" width="10.375" style="459" customWidth="1"/>
    <col min="2830" max="2830" width="19.25" style="459" customWidth="1"/>
    <col min="2831" max="2831" width="14.125" style="459" customWidth="1"/>
    <col min="2832" max="2832" width="12.125" style="459" bestFit="1" customWidth="1"/>
    <col min="2833" max="2833" width="13.75" style="459" bestFit="1" customWidth="1"/>
    <col min="2834" max="2834" width="11.125" style="459" bestFit="1" customWidth="1"/>
    <col min="2835" max="3072" width="9.125" style="459"/>
    <col min="3073" max="3073" width="11.75" style="459" customWidth="1"/>
    <col min="3074" max="3074" width="19.75" style="459" bestFit="1" customWidth="1"/>
    <col min="3075" max="3075" width="48.125" style="459" customWidth="1"/>
    <col min="3076" max="3076" width="11" style="459" customWidth="1"/>
    <col min="3077" max="3077" width="6.375" style="459" customWidth="1"/>
    <col min="3078" max="3078" width="9" style="459" customWidth="1"/>
    <col min="3079" max="3079" width="20.125" style="459" customWidth="1"/>
    <col min="3080" max="3080" width="12.75" style="459" customWidth="1"/>
    <col min="3081" max="3081" width="10.875" style="459" customWidth="1"/>
    <col min="3082" max="3082" width="11.25" style="459" customWidth="1"/>
    <col min="3083" max="3083" width="9.25" style="459" customWidth="1"/>
    <col min="3084" max="3084" width="9.75" style="459" customWidth="1"/>
    <col min="3085" max="3085" width="10.375" style="459" customWidth="1"/>
    <col min="3086" max="3086" width="19.25" style="459" customWidth="1"/>
    <col min="3087" max="3087" width="14.125" style="459" customWidth="1"/>
    <col min="3088" max="3088" width="12.125" style="459" bestFit="1" customWidth="1"/>
    <col min="3089" max="3089" width="13.75" style="459" bestFit="1" customWidth="1"/>
    <col min="3090" max="3090" width="11.125" style="459" bestFit="1" customWidth="1"/>
    <col min="3091" max="3328" width="9.125" style="459"/>
    <col min="3329" max="3329" width="11.75" style="459" customWidth="1"/>
    <col min="3330" max="3330" width="19.75" style="459" bestFit="1" customWidth="1"/>
    <col min="3331" max="3331" width="48.125" style="459" customWidth="1"/>
    <col min="3332" max="3332" width="11" style="459" customWidth="1"/>
    <col min="3333" max="3333" width="6.375" style="459" customWidth="1"/>
    <col min="3334" max="3334" width="9" style="459" customWidth="1"/>
    <col min="3335" max="3335" width="20.125" style="459" customWidth="1"/>
    <col min="3336" max="3336" width="12.75" style="459" customWidth="1"/>
    <col min="3337" max="3337" width="10.875" style="459" customWidth="1"/>
    <col min="3338" max="3338" width="11.25" style="459" customWidth="1"/>
    <col min="3339" max="3339" width="9.25" style="459" customWidth="1"/>
    <col min="3340" max="3340" width="9.75" style="459" customWidth="1"/>
    <col min="3341" max="3341" width="10.375" style="459" customWidth="1"/>
    <col min="3342" max="3342" width="19.25" style="459" customWidth="1"/>
    <col min="3343" max="3343" width="14.125" style="459" customWidth="1"/>
    <col min="3344" max="3344" width="12.125" style="459" bestFit="1" customWidth="1"/>
    <col min="3345" max="3345" width="13.75" style="459" bestFit="1" customWidth="1"/>
    <col min="3346" max="3346" width="11.125" style="459" bestFit="1" customWidth="1"/>
    <col min="3347" max="3584" width="9.125" style="459"/>
    <col min="3585" max="3585" width="11.75" style="459" customWidth="1"/>
    <col min="3586" max="3586" width="19.75" style="459" bestFit="1" customWidth="1"/>
    <col min="3587" max="3587" width="48.125" style="459" customWidth="1"/>
    <col min="3588" max="3588" width="11" style="459" customWidth="1"/>
    <col min="3589" max="3589" width="6.375" style="459" customWidth="1"/>
    <col min="3590" max="3590" width="9" style="459" customWidth="1"/>
    <col min="3591" max="3591" width="20.125" style="459" customWidth="1"/>
    <col min="3592" max="3592" width="12.75" style="459" customWidth="1"/>
    <col min="3593" max="3593" width="10.875" style="459" customWidth="1"/>
    <col min="3594" max="3594" width="11.25" style="459" customWidth="1"/>
    <col min="3595" max="3595" width="9.25" style="459" customWidth="1"/>
    <col min="3596" max="3596" width="9.75" style="459" customWidth="1"/>
    <col min="3597" max="3597" width="10.375" style="459" customWidth="1"/>
    <col min="3598" max="3598" width="19.25" style="459" customWidth="1"/>
    <col min="3599" max="3599" width="14.125" style="459" customWidth="1"/>
    <col min="3600" max="3600" width="12.125" style="459" bestFit="1" customWidth="1"/>
    <col min="3601" max="3601" width="13.75" style="459" bestFit="1" customWidth="1"/>
    <col min="3602" max="3602" width="11.125" style="459" bestFit="1" customWidth="1"/>
    <col min="3603" max="3840" width="9.125" style="459"/>
    <col min="3841" max="3841" width="11.75" style="459" customWidth="1"/>
    <col min="3842" max="3842" width="19.75" style="459" bestFit="1" customWidth="1"/>
    <col min="3843" max="3843" width="48.125" style="459" customWidth="1"/>
    <col min="3844" max="3844" width="11" style="459" customWidth="1"/>
    <col min="3845" max="3845" width="6.375" style="459" customWidth="1"/>
    <col min="3846" max="3846" width="9" style="459" customWidth="1"/>
    <col min="3847" max="3847" width="20.125" style="459" customWidth="1"/>
    <col min="3848" max="3848" width="12.75" style="459" customWidth="1"/>
    <col min="3849" max="3849" width="10.875" style="459" customWidth="1"/>
    <col min="3850" max="3850" width="11.25" style="459" customWidth="1"/>
    <col min="3851" max="3851" width="9.25" style="459" customWidth="1"/>
    <col min="3852" max="3852" width="9.75" style="459" customWidth="1"/>
    <col min="3853" max="3853" width="10.375" style="459" customWidth="1"/>
    <col min="3854" max="3854" width="19.25" style="459" customWidth="1"/>
    <col min="3855" max="3855" width="14.125" style="459" customWidth="1"/>
    <col min="3856" max="3856" width="12.125" style="459" bestFit="1" customWidth="1"/>
    <col min="3857" max="3857" width="13.75" style="459" bestFit="1" customWidth="1"/>
    <col min="3858" max="3858" width="11.125" style="459" bestFit="1" customWidth="1"/>
    <col min="3859" max="4096" width="9.125" style="459"/>
    <col min="4097" max="4097" width="11.75" style="459" customWidth="1"/>
    <col min="4098" max="4098" width="19.75" style="459" bestFit="1" customWidth="1"/>
    <col min="4099" max="4099" width="48.125" style="459" customWidth="1"/>
    <col min="4100" max="4100" width="11" style="459" customWidth="1"/>
    <col min="4101" max="4101" width="6.375" style="459" customWidth="1"/>
    <col min="4102" max="4102" width="9" style="459" customWidth="1"/>
    <col min="4103" max="4103" width="20.125" style="459" customWidth="1"/>
    <col min="4104" max="4104" width="12.75" style="459" customWidth="1"/>
    <col min="4105" max="4105" width="10.875" style="459" customWidth="1"/>
    <col min="4106" max="4106" width="11.25" style="459" customWidth="1"/>
    <col min="4107" max="4107" width="9.25" style="459" customWidth="1"/>
    <col min="4108" max="4108" width="9.75" style="459" customWidth="1"/>
    <col min="4109" max="4109" width="10.375" style="459" customWidth="1"/>
    <col min="4110" max="4110" width="19.25" style="459" customWidth="1"/>
    <col min="4111" max="4111" width="14.125" style="459" customWidth="1"/>
    <col min="4112" max="4112" width="12.125" style="459" bestFit="1" customWidth="1"/>
    <col min="4113" max="4113" width="13.75" style="459" bestFit="1" customWidth="1"/>
    <col min="4114" max="4114" width="11.125" style="459" bestFit="1" customWidth="1"/>
    <col min="4115" max="4352" width="9.125" style="459"/>
    <col min="4353" max="4353" width="11.75" style="459" customWidth="1"/>
    <col min="4354" max="4354" width="19.75" style="459" bestFit="1" customWidth="1"/>
    <col min="4355" max="4355" width="48.125" style="459" customWidth="1"/>
    <col min="4356" max="4356" width="11" style="459" customWidth="1"/>
    <col min="4357" max="4357" width="6.375" style="459" customWidth="1"/>
    <col min="4358" max="4358" width="9" style="459" customWidth="1"/>
    <col min="4359" max="4359" width="20.125" style="459" customWidth="1"/>
    <col min="4360" max="4360" width="12.75" style="459" customWidth="1"/>
    <col min="4361" max="4361" width="10.875" style="459" customWidth="1"/>
    <col min="4362" max="4362" width="11.25" style="459" customWidth="1"/>
    <col min="4363" max="4363" width="9.25" style="459" customWidth="1"/>
    <col min="4364" max="4364" width="9.75" style="459" customWidth="1"/>
    <col min="4365" max="4365" width="10.375" style="459" customWidth="1"/>
    <col min="4366" max="4366" width="19.25" style="459" customWidth="1"/>
    <col min="4367" max="4367" width="14.125" style="459" customWidth="1"/>
    <col min="4368" max="4368" width="12.125" style="459" bestFit="1" customWidth="1"/>
    <col min="4369" max="4369" width="13.75" style="459" bestFit="1" customWidth="1"/>
    <col min="4370" max="4370" width="11.125" style="459" bestFit="1" customWidth="1"/>
    <col min="4371" max="4608" width="9.125" style="459"/>
    <col min="4609" max="4609" width="11.75" style="459" customWidth="1"/>
    <col min="4610" max="4610" width="19.75" style="459" bestFit="1" customWidth="1"/>
    <col min="4611" max="4611" width="48.125" style="459" customWidth="1"/>
    <col min="4612" max="4612" width="11" style="459" customWidth="1"/>
    <col min="4613" max="4613" width="6.375" style="459" customWidth="1"/>
    <col min="4614" max="4614" width="9" style="459" customWidth="1"/>
    <col min="4615" max="4615" width="20.125" style="459" customWidth="1"/>
    <col min="4616" max="4616" width="12.75" style="459" customWidth="1"/>
    <col min="4617" max="4617" width="10.875" style="459" customWidth="1"/>
    <col min="4618" max="4618" width="11.25" style="459" customWidth="1"/>
    <col min="4619" max="4619" width="9.25" style="459" customWidth="1"/>
    <col min="4620" max="4620" width="9.75" style="459" customWidth="1"/>
    <col min="4621" max="4621" width="10.375" style="459" customWidth="1"/>
    <col min="4622" max="4622" width="19.25" style="459" customWidth="1"/>
    <col min="4623" max="4623" width="14.125" style="459" customWidth="1"/>
    <col min="4624" max="4624" width="12.125" style="459" bestFit="1" customWidth="1"/>
    <col min="4625" max="4625" width="13.75" style="459" bestFit="1" customWidth="1"/>
    <col min="4626" max="4626" width="11.125" style="459" bestFit="1" customWidth="1"/>
    <col min="4627" max="4864" width="9.125" style="459"/>
    <col min="4865" max="4865" width="11.75" style="459" customWidth="1"/>
    <col min="4866" max="4866" width="19.75" style="459" bestFit="1" customWidth="1"/>
    <col min="4867" max="4867" width="48.125" style="459" customWidth="1"/>
    <col min="4868" max="4868" width="11" style="459" customWidth="1"/>
    <col min="4869" max="4869" width="6.375" style="459" customWidth="1"/>
    <col min="4870" max="4870" width="9" style="459" customWidth="1"/>
    <col min="4871" max="4871" width="20.125" style="459" customWidth="1"/>
    <col min="4872" max="4872" width="12.75" style="459" customWidth="1"/>
    <col min="4873" max="4873" width="10.875" style="459" customWidth="1"/>
    <col min="4874" max="4874" width="11.25" style="459" customWidth="1"/>
    <col min="4875" max="4875" width="9.25" style="459" customWidth="1"/>
    <col min="4876" max="4876" width="9.75" style="459" customWidth="1"/>
    <col min="4877" max="4877" width="10.375" style="459" customWidth="1"/>
    <col min="4878" max="4878" width="19.25" style="459" customWidth="1"/>
    <col min="4879" max="4879" width="14.125" style="459" customWidth="1"/>
    <col min="4880" max="4880" width="12.125" style="459" bestFit="1" customWidth="1"/>
    <col min="4881" max="4881" width="13.75" style="459" bestFit="1" customWidth="1"/>
    <col min="4882" max="4882" width="11.125" style="459" bestFit="1" customWidth="1"/>
    <col min="4883" max="5120" width="9.125" style="459"/>
    <col min="5121" max="5121" width="11.75" style="459" customWidth="1"/>
    <col min="5122" max="5122" width="19.75" style="459" bestFit="1" customWidth="1"/>
    <col min="5123" max="5123" width="48.125" style="459" customWidth="1"/>
    <col min="5124" max="5124" width="11" style="459" customWidth="1"/>
    <col min="5125" max="5125" width="6.375" style="459" customWidth="1"/>
    <col min="5126" max="5126" width="9" style="459" customWidth="1"/>
    <col min="5127" max="5127" width="20.125" style="459" customWidth="1"/>
    <col min="5128" max="5128" width="12.75" style="459" customWidth="1"/>
    <col min="5129" max="5129" width="10.875" style="459" customWidth="1"/>
    <col min="5130" max="5130" width="11.25" style="459" customWidth="1"/>
    <col min="5131" max="5131" width="9.25" style="459" customWidth="1"/>
    <col min="5132" max="5132" width="9.75" style="459" customWidth="1"/>
    <col min="5133" max="5133" width="10.375" style="459" customWidth="1"/>
    <col min="5134" max="5134" width="19.25" style="459" customWidth="1"/>
    <col min="5135" max="5135" width="14.125" style="459" customWidth="1"/>
    <col min="5136" max="5136" width="12.125" style="459" bestFit="1" customWidth="1"/>
    <col min="5137" max="5137" width="13.75" style="459" bestFit="1" customWidth="1"/>
    <col min="5138" max="5138" width="11.125" style="459" bestFit="1" customWidth="1"/>
    <col min="5139" max="5376" width="9.125" style="459"/>
    <col min="5377" max="5377" width="11.75" style="459" customWidth="1"/>
    <col min="5378" max="5378" width="19.75" style="459" bestFit="1" customWidth="1"/>
    <col min="5379" max="5379" width="48.125" style="459" customWidth="1"/>
    <col min="5380" max="5380" width="11" style="459" customWidth="1"/>
    <col min="5381" max="5381" width="6.375" style="459" customWidth="1"/>
    <col min="5382" max="5382" width="9" style="459" customWidth="1"/>
    <col min="5383" max="5383" width="20.125" style="459" customWidth="1"/>
    <col min="5384" max="5384" width="12.75" style="459" customWidth="1"/>
    <col min="5385" max="5385" width="10.875" style="459" customWidth="1"/>
    <col min="5386" max="5386" width="11.25" style="459" customWidth="1"/>
    <col min="5387" max="5387" width="9.25" style="459" customWidth="1"/>
    <col min="5388" max="5388" width="9.75" style="459" customWidth="1"/>
    <col min="5389" max="5389" width="10.375" style="459" customWidth="1"/>
    <col min="5390" max="5390" width="19.25" style="459" customWidth="1"/>
    <col min="5391" max="5391" width="14.125" style="459" customWidth="1"/>
    <col min="5392" max="5392" width="12.125" style="459" bestFit="1" customWidth="1"/>
    <col min="5393" max="5393" width="13.75" style="459" bestFit="1" customWidth="1"/>
    <col min="5394" max="5394" width="11.125" style="459" bestFit="1" customWidth="1"/>
    <col min="5395" max="5632" width="9.125" style="459"/>
    <col min="5633" max="5633" width="11.75" style="459" customWidth="1"/>
    <col min="5634" max="5634" width="19.75" style="459" bestFit="1" customWidth="1"/>
    <col min="5635" max="5635" width="48.125" style="459" customWidth="1"/>
    <col min="5636" max="5636" width="11" style="459" customWidth="1"/>
    <col min="5637" max="5637" width="6.375" style="459" customWidth="1"/>
    <col min="5638" max="5638" width="9" style="459" customWidth="1"/>
    <col min="5639" max="5639" width="20.125" style="459" customWidth="1"/>
    <col min="5640" max="5640" width="12.75" style="459" customWidth="1"/>
    <col min="5641" max="5641" width="10.875" style="459" customWidth="1"/>
    <col min="5642" max="5642" width="11.25" style="459" customWidth="1"/>
    <col min="5643" max="5643" width="9.25" style="459" customWidth="1"/>
    <col min="5644" max="5644" width="9.75" style="459" customWidth="1"/>
    <col min="5645" max="5645" width="10.375" style="459" customWidth="1"/>
    <col min="5646" max="5646" width="19.25" style="459" customWidth="1"/>
    <col min="5647" max="5647" width="14.125" style="459" customWidth="1"/>
    <col min="5648" max="5648" width="12.125" style="459" bestFit="1" customWidth="1"/>
    <col min="5649" max="5649" width="13.75" style="459" bestFit="1" customWidth="1"/>
    <col min="5650" max="5650" width="11.125" style="459" bestFit="1" customWidth="1"/>
    <col min="5651" max="5888" width="9.125" style="459"/>
    <col min="5889" max="5889" width="11.75" style="459" customWidth="1"/>
    <col min="5890" max="5890" width="19.75" style="459" bestFit="1" customWidth="1"/>
    <col min="5891" max="5891" width="48.125" style="459" customWidth="1"/>
    <col min="5892" max="5892" width="11" style="459" customWidth="1"/>
    <col min="5893" max="5893" width="6.375" style="459" customWidth="1"/>
    <col min="5894" max="5894" width="9" style="459" customWidth="1"/>
    <col min="5895" max="5895" width="20.125" style="459" customWidth="1"/>
    <col min="5896" max="5896" width="12.75" style="459" customWidth="1"/>
    <col min="5897" max="5897" width="10.875" style="459" customWidth="1"/>
    <col min="5898" max="5898" width="11.25" style="459" customWidth="1"/>
    <col min="5899" max="5899" width="9.25" style="459" customWidth="1"/>
    <col min="5900" max="5900" width="9.75" style="459" customWidth="1"/>
    <col min="5901" max="5901" width="10.375" style="459" customWidth="1"/>
    <col min="5902" max="5902" width="19.25" style="459" customWidth="1"/>
    <col min="5903" max="5903" width="14.125" style="459" customWidth="1"/>
    <col min="5904" max="5904" width="12.125" style="459" bestFit="1" customWidth="1"/>
    <col min="5905" max="5905" width="13.75" style="459" bestFit="1" customWidth="1"/>
    <col min="5906" max="5906" width="11.125" style="459" bestFit="1" customWidth="1"/>
    <col min="5907" max="6144" width="9.125" style="459"/>
    <col min="6145" max="6145" width="11.75" style="459" customWidth="1"/>
    <col min="6146" max="6146" width="19.75" style="459" bestFit="1" customWidth="1"/>
    <col min="6147" max="6147" width="48.125" style="459" customWidth="1"/>
    <col min="6148" max="6148" width="11" style="459" customWidth="1"/>
    <col min="6149" max="6149" width="6.375" style="459" customWidth="1"/>
    <col min="6150" max="6150" width="9" style="459" customWidth="1"/>
    <col min="6151" max="6151" width="20.125" style="459" customWidth="1"/>
    <col min="6152" max="6152" width="12.75" style="459" customWidth="1"/>
    <col min="6153" max="6153" width="10.875" style="459" customWidth="1"/>
    <col min="6154" max="6154" width="11.25" style="459" customWidth="1"/>
    <col min="6155" max="6155" width="9.25" style="459" customWidth="1"/>
    <col min="6156" max="6156" width="9.75" style="459" customWidth="1"/>
    <col min="6157" max="6157" width="10.375" style="459" customWidth="1"/>
    <col min="6158" max="6158" width="19.25" style="459" customWidth="1"/>
    <col min="6159" max="6159" width="14.125" style="459" customWidth="1"/>
    <col min="6160" max="6160" width="12.125" style="459" bestFit="1" customWidth="1"/>
    <col min="6161" max="6161" width="13.75" style="459" bestFit="1" customWidth="1"/>
    <col min="6162" max="6162" width="11.125" style="459" bestFit="1" customWidth="1"/>
    <col min="6163" max="6400" width="9.125" style="459"/>
    <col min="6401" max="6401" width="11.75" style="459" customWidth="1"/>
    <col min="6402" max="6402" width="19.75" style="459" bestFit="1" customWidth="1"/>
    <col min="6403" max="6403" width="48.125" style="459" customWidth="1"/>
    <col min="6404" max="6404" width="11" style="459" customWidth="1"/>
    <col min="6405" max="6405" width="6.375" style="459" customWidth="1"/>
    <col min="6406" max="6406" width="9" style="459" customWidth="1"/>
    <col min="6407" max="6407" width="20.125" style="459" customWidth="1"/>
    <col min="6408" max="6408" width="12.75" style="459" customWidth="1"/>
    <col min="6409" max="6409" width="10.875" style="459" customWidth="1"/>
    <col min="6410" max="6410" width="11.25" style="459" customWidth="1"/>
    <col min="6411" max="6411" width="9.25" style="459" customWidth="1"/>
    <col min="6412" max="6412" width="9.75" style="459" customWidth="1"/>
    <col min="6413" max="6413" width="10.375" style="459" customWidth="1"/>
    <col min="6414" max="6414" width="19.25" style="459" customWidth="1"/>
    <col min="6415" max="6415" width="14.125" style="459" customWidth="1"/>
    <col min="6416" max="6416" width="12.125" style="459" bestFit="1" customWidth="1"/>
    <col min="6417" max="6417" width="13.75" style="459" bestFit="1" customWidth="1"/>
    <col min="6418" max="6418" width="11.125" style="459" bestFit="1" customWidth="1"/>
    <col min="6419" max="6656" width="9.125" style="459"/>
    <col min="6657" max="6657" width="11.75" style="459" customWidth="1"/>
    <col min="6658" max="6658" width="19.75" style="459" bestFit="1" customWidth="1"/>
    <col min="6659" max="6659" width="48.125" style="459" customWidth="1"/>
    <col min="6660" max="6660" width="11" style="459" customWidth="1"/>
    <col min="6661" max="6661" width="6.375" style="459" customWidth="1"/>
    <col min="6662" max="6662" width="9" style="459" customWidth="1"/>
    <col min="6663" max="6663" width="20.125" style="459" customWidth="1"/>
    <col min="6664" max="6664" width="12.75" style="459" customWidth="1"/>
    <col min="6665" max="6665" width="10.875" style="459" customWidth="1"/>
    <col min="6666" max="6666" width="11.25" style="459" customWidth="1"/>
    <col min="6667" max="6667" width="9.25" style="459" customWidth="1"/>
    <col min="6668" max="6668" width="9.75" style="459" customWidth="1"/>
    <col min="6669" max="6669" width="10.375" style="459" customWidth="1"/>
    <col min="6670" max="6670" width="19.25" style="459" customWidth="1"/>
    <col min="6671" max="6671" width="14.125" style="459" customWidth="1"/>
    <col min="6672" max="6672" width="12.125" style="459" bestFit="1" customWidth="1"/>
    <col min="6673" max="6673" width="13.75" style="459" bestFit="1" customWidth="1"/>
    <col min="6674" max="6674" width="11.125" style="459" bestFit="1" customWidth="1"/>
    <col min="6675" max="6912" width="9.125" style="459"/>
    <col min="6913" max="6913" width="11.75" style="459" customWidth="1"/>
    <col min="6914" max="6914" width="19.75" style="459" bestFit="1" customWidth="1"/>
    <col min="6915" max="6915" width="48.125" style="459" customWidth="1"/>
    <col min="6916" max="6916" width="11" style="459" customWidth="1"/>
    <col min="6917" max="6917" width="6.375" style="459" customWidth="1"/>
    <col min="6918" max="6918" width="9" style="459" customWidth="1"/>
    <col min="6919" max="6919" width="20.125" style="459" customWidth="1"/>
    <col min="6920" max="6920" width="12.75" style="459" customWidth="1"/>
    <col min="6921" max="6921" width="10.875" style="459" customWidth="1"/>
    <col min="6922" max="6922" width="11.25" style="459" customWidth="1"/>
    <col min="6923" max="6923" width="9.25" style="459" customWidth="1"/>
    <col min="6924" max="6924" width="9.75" style="459" customWidth="1"/>
    <col min="6925" max="6925" width="10.375" style="459" customWidth="1"/>
    <col min="6926" max="6926" width="19.25" style="459" customWidth="1"/>
    <col min="6927" max="6927" width="14.125" style="459" customWidth="1"/>
    <col min="6928" max="6928" width="12.125" style="459" bestFit="1" customWidth="1"/>
    <col min="6929" max="6929" width="13.75" style="459" bestFit="1" customWidth="1"/>
    <col min="6930" max="6930" width="11.125" style="459" bestFit="1" customWidth="1"/>
    <col min="6931" max="7168" width="9.125" style="459"/>
    <col min="7169" max="7169" width="11.75" style="459" customWidth="1"/>
    <col min="7170" max="7170" width="19.75" style="459" bestFit="1" customWidth="1"/>
    <col min="7171" max="7171" width="48.125" style="459" customWidth="1"/>
    <col min="7172" max="7172" width="11" style="459" customWidth="1"/>
    <col min="7173" max="7173" width="6.375" style="459" customWidth="1"/>
    <col min="7174" max="7174" width="9" style="459" customWidth="1"/>
    <col min="7175" max="7175" width="20.125" style="459" customWidth="1"/>
    <col min="7176" max="7176" width="12.75" style="459" customWidth="1"/>
    <col min="7177" max="7177" width="10.875" style="459" customWidth="1"/>
    <col min="7178" max="7178" width="11.25" style="459" customWidth="1"/>
    <col min="7179" max="7179" width="9.25" style="459" customWidth="1"/>
    <col min="7180" max="7180" width="9.75" style="459" customWidth="1"/>
    <col min="7181" max="7181" width="10.375" style="459" customWidth="1"/>
    <col min="7182" max="7182" width="19.25" style="459" customWidth="1"/>
    <col min="7183" max="7183" width="14.125" style="459" customWidth="1"/>
    <col min="7184" max="7184" width="12.125" style="459" bestFit="1" customWidth="1"/>
    <col min="7185" max="7185" width="13.75" style="459" bestFit="1" customWidth="1"/>
    <col min="7186" max="7186" width="11.125" style="459" bestFit="1" customWidth="1"/>
    <col min="7187" max="7424" width="9.125" style="459"/>
    <col min="7425" max="7425" width="11.75" style="459" customWidth="1"/>
    <col min="7426" max="7426" width="19.75" style="459" bestFit="1" customWidth="1"/>
    <col min="7427" max="7427" width="48.125" style="459" customWidth="1"/>
    <col min="7428" max="7428" width="11" style="459" customWidth="1"/>
    <col min="7429" max="7429" width="6.375" style="459" customWidth="1"/>
    <col min="7430" max="7430" width="9" style="459" customWidth="1"/>
    <col min="7431" max="7431" width="20.125" style="459" customWidth="1"/>
    <col min="7432" max="7432" width="12.75" style="459" customWidth="1"/>
    <col min="7433" max="7433" width="10.875" style="459" customWidth="1"/>
    <col min="7434" max="7434" width="11.25" style="459" customWidth="1"/>
    <col min="7435" max="7435" width="9.25" style="459" customWidth="1"/>
    <col min="7436" max="7436" width="9.75" style="459" customWidth="1"/>
    <col min="7437" max="7437" width="10.375" style="459" customWidth="1"/>
    <col min="7438" max="7438" width="19.25" style="459" customWidth="1"/>
    <col min="7439" max="7439" width="14.125" style="459" customWidth="1"/>
    <col min="7440" max="7440" width="12.125" style="459" bestFit="1" customWidth="1"/>
    <col min="7441" max="7441" width="13.75" style="459" bestFit="1" customWidth="1"/>
    <col min="7442" max="7442" width="11.125" style="459" bestFit="1" customWidth="1"/>
    <col min="7443" max="7680" width="9.125" style="459"/>
    <col min="7681" max="7681" width="11.75" style="459" customWidth="1"/>
    <col min="7682" max="7682" width="19.75" style="459" bestFit="1" customWidth="1"/>
    <col min="7683" max="7683" width="48.125" style="459" customWidth="1"/>
    <col min="7684" max="7684" width="11" style="459" customWidth="1"/>
    <col min="7685" max="7685" width="6.375" style="459" customWidth="1"/>
    <col min="7686" max="7686" width="9" style="459" customWidth="1"/>
    <col min="7687" max="7687" width="20.125" style="459" customWidth="1"/>
    <col min="7688" max="7688" width="12.75" style="459" customWidth="1"/>
    <col min="7689" max="7689" width="10.875" style="459" customWidth="1"/>
    <col min="7690" max="7690" width="11.25" style="459" customWidth="1"/>
    <col min="7691" max="7691" width="9.25" style="459" customWidth="1"/>
    <col min="7692" max="7692" width="9.75" style="459" customWidth="1"/>
    <col min="7693" max="7693" width="10.375" style="459" customWidth="1"/>
    <col min="7694" max="7694" width="19.25" style="459" customWidth="1"/>
    <col min="7695" max="7695" width="14.125" style="459" customWidth="1"/>
    <col min="7696" max="7696" width="12.125" style="459" bestFit="1" customWidth="1"/>
    <col min="7697" max="7697" width="13.75" style="459" bestFit="1" customWidth="1"/>
    <col min="7698" max="7698" width="11.125" style="459" bestFit="1" customWidth="1"/>
    <col min="7699" max="7936" width="9.125" style="459"/>
    <col min="7937" max="7937" width="11.75" style="459" customWidth="1"/>
    <col min="7938" max="7938" width="19.75" style="459" bestFit="1" customWidth="1"/>
    <col min="7939" max="7939" width="48.125" style="459" customWidth="1"/>
    <col min="7940" max="7940" width="11" style="459" customWidth="1"/>
    <col min="7941" max="7941" width="6.375" style="459" customWidth="1"/>
    <col min="7942" max="7942" width="9" style="459" customWidth="1"/>
    <col min="7943" max="7943" width="20.125" style="459" customWidth="1"/>
    <col min="7944" max="7944" width="12.75" style="459" customWidth="1"/>
    <col min="7945" max="7945" width="10.875" style="459" customWidth="1"/>
    <col min="7946" max="7946" width="11.25" style="459" customWidth="1"/>
    <col min="7947" max="7947" width="9.25" style="459" customWidth="1"/>
    <col min="7948" max="7948" width="9.75" style="459" customWidth="1"/>
    <col min="7949" max="7949" width="10.375" style="459" customWidth="1"/>
    <col min="7950" max="7950" width="19.25" style="459" customWidth="1"/>
    <col min="7951" max="7951" width="14.125" style="459" customWidth="1"/>
    <col min="7952" max="7952" width="12.125" style="459" bestFit="1" customWidth="1"/>
    <col min="7953" max="7953" width="13.75" style="459" bestFit="1" customWidth="1"/>
    <col min="7954" max="7954" width="11.125" style="459" bestFit="1" customWidth="1"/>
    <col min="7955" max="8192" width="9.125" style="459"/>
    <col min="8193" max="8193" width="11.75" style="459" customWidth="1"/>
    <col min="8194" max="8194" width="19.75" style="459" bestFit="1" customWidth="1"/>
    <col min="8195" max="8195" width="48.125" style="459" customWidth="1"/>
    <col min="8196" max="8196" width="11" style="459" customWidth="1"/>
    <col min="8197" max="8197" width="6.375" style="459" customWidth="1"/>
    <col min="8198" max="8198" width="9" style="459" customWidth="1"/>
    <col min="8199" max="8199" width="20.125" style="459" customWidth="1"/>
    <col min="8200" max="8200" width="12.75" style="459" customWidth="1"/>
    <col min="8201" max="8201" width="10.875" style="459" customWidth="1"/>
    <col min="8202" max="8202" width="11.25" style="459" customWidth="1"/>
    <col min="8203" max="8203" width="9.25" style="459" customWidth="1"/>
    <col min="8204" max="8204" width="9.75" style="459" customWidth="1"/>
    <col min="8205" max="8205" width="10.375" style="459" customWidth="1"/>
    <col min="8206" max="8206" width="19.25" style="459" customWidth="1"/>
    <col min="8207" max="8207" width="14.125" style="459" customWidth="1"/>
    <col min="8208" max="8208" width="12.125" style="459" bestFit="1" customWidth="1"/>
    <col min="8209" max="8209" width="13.75" style="459" bestFit="1" customWidth="1"/>
    <col min="8210" max="8210" width="11.125" style="459" bestFit="1" customWidth="1"/>
    <col min="8211" max="8448" width="9.125" style="459"/>
    <col min="8449" max="8449" width="11.75" style="459" customWidth="1"/>
    <col min="8450" max="8450" width="19.75" style="459" bestFit="1" customWidth="1"/>
    <col min="8451" max="8451" width="48.125" style="459" customWidth="1"/>
    <col min="8452" max="8452" width="11" style="459" customWidth="1"/>
    <col min="8453" max="8453" width="6.375" style="459" customWidth="1"/>
    <col min="8454" max="8454" width="9" style="459" customWidth="1"/>
    <col min="8455" max="8455" width="20.125" style="459" customWidth="1"/>
    <col min="8456" max="8456" width="12.75" style="459" customWidth="1"/>
    <col min="8457" max="8457" width="10.875" style="459" customWidth="1"/>
    <col min="8458" max="8458" width="11.25" style="459" customWidth="1"/>
    <col min="8459" max="8459" width="9.25" style="459" customWidth="1"/>
    <col min="8460" max="8460" width="9.75" style="459" customWidth="1"/>
    <col min="8461" max="8461" width="10.375" style="459" customWidth="1"/>
    <col min="8462" max="8462" width="19.25" style="459" customWidth="1"/>
    <col min="8463" max="8463" width="14.125" style="459" customWidth="1"/>
    <col min="8464" max="8464" width="12.125" style="459" bestFit="1" customWidth="1"/>
    <col min="8465" max="8465" width="13.75" style="459" bestFit="1" customWidth="1"/>
    <col min="8466" max="8466" width="11.125" style="459" bestFit="1" customWidth="1"/>
    <col min="8467" max="8704" width="9.125" style="459"/>
    <col min="8705" max="8705" width="11.75" style="459" customWidth="1"/>
    <col min="8706" max="8706" width="19.75" style="459" bestFit="1" customWidth="1"/>
    <col min="8707" max="8707" width="48.125" style="459" customWidth="1"/>
    <col min="8708" max="8708" width="11" style="459" customWidth="1"/>
    <col min="8709" max="8709" width="6.375" style="459" customWidth="1"/>
    <col min="8710" max="8710" width="9" style="459" customWidth="1"/>
    <col min="8711" max="8711" width="20.125" style="459" customWidth="1"/>
    <col min="8712" max="8712" width="12.75" style="459" customWidth="1"/>
    <col min="8713" max="8713" width="10.875" style="459" customWidth="1"/>
    <col min="8714" max="8714" width="11.25" style="459" customWidth="1"/>
    <col min="8715" max="8715" width="9.25" style="459" customWidth="1"/>
    <col min="8716" max="8716" width="9.75" style="459" customWidth="1"/>
    <col min="8717" max="8717" width="10.375" style="459" customWidth="1"/>
    <col min="8718" max="8718" width="19.25" style="459" customWidth="1"/>
    <col min="8719" max="8719" width="14.125" style="459" customWidth="1"/>
    <col min="8720" max="8720" width="12.125" style="459" bestFit="1" customWidth="1"/>
    <col min="8721" max="8721" width="13.75" style="459" bestFit="1" customWidth="1"/>
    <col min="8722" max="8722" width="11.125" style="459" bestFit="1" customWidth="1"/>
    <col min="8723" max="8960" width="9.125" style="459"/>
    <col min="8961" max="8961" width="11.75" style="459" customWidth="1"/>
    <col min="8962" max="8962" width="19.75" style="459" bestFit="1" customWidth="1"/>
    <col min="8963" max="8963" width="48.125" style="459" customWidth="1"/>
    <col min="8964" max="8964" width="11" style="459" customWidth="1"/>
    <col min="8965" max="8965" width="6.375" style="459" customWidth="1"/>
    <col min="8966" max="8966" width="9" style="459" customWidth="1"/>
    <col min="8967" max="8967" width="20.125" style="459" customWidth="1"/>
    <col min="8968" max="8968" width="12.75" style="459" customWidth="1"/>
    <col min="8969" max="8969" width="10.875" style="459" customWidth="1"/>
    <col min="8970" max="8970" width="11.25" style="459" customWidth="1"/>
    <col min="8971" max="8971" width="9.25" style="459" customWidth="1"/>
    <col min="8972" max="8972" width="9.75" style="459" customWidth="1"/>
    <col min="8973" max="8973" width="10.375" style="459" customWidth="1"/>
    <col min="8974" max="8974" width="19.25" style="459" customWidth="1"/>
    <col min="8975" max="8975" width="14.125" style="459" customWidth="1"/>
    <col min="8976" max="8976" width="12.125" style="459" bestFit="1" customWidth="1"/>
    <col min="8977" max="8977" width="13.75" style="459" bestFit="1" customWidth="1"/>
    <col min="8978" max="8978" width="11.125" style="459" bestFit="1" customWidth="1"/>
    <col min="8979" max="9216" width="9.125" style="459"/>
    <col min="9217" max="9217" width="11.75" style="459" customWidth="1"/>
    <col min="9218" max="9218" width="19.75" style="459" bestFit="1" customWidth="1"/>
    <col min="9219" max="9219" width="48.125" style="459" customWidth="1"/>
    <col min="9220" max="9220" width="11" style="459" customWidth="1"/>
    <col min="9221" max="9221" width="6.375" style="459" customWidth="1"/>
    <col min="9222" max="9222" width="9" style="459" customWidth="1"/>
    <col min="9223" max="9223" width="20.125" style="459" customWidth="1"/>
    <col min="9224" max="9224" width="12.75" style="459" customWidth="1"/>
    <col min="9225" max="9225" width="10.875" style="459" customWidth="1"/>
    <col min="9226" max="9226" width="11.25" style="459" customWidth="1"/>
    <col min="9227" max="9227" width="9.25" style="459" customWidth="1"/>
    <col min="9228" max="9228" width="9.75" style="459" customWidth="1"/>
    <col min="9229" max="9229" width="10.375" style="459" customWidth="1"/>
    <col min="9230" max="9230" width="19.25" style="459" customWidth="1"/>
    <col min="9231" max="9231" width="14.125" style="459" customWidth="1"/>
    <col min="9232" max="9232" width="12.125" style="459" bestFit="1" customWidth="1"/>
    <col min="9233" max="9233" width="13.75" style="459" bestFit="1" customWidth="1"/>
    <col min="9234" max="9234" width="11.125" style="459" bestFit="1" customWidth="1"/>
    <col min="9235" max="9472" width="9.125" style="459"/>
    <col min="9473" max="9473" width="11.75" style="459" customWidth="1"/>
    <col min="9474" max="9474" width="19.75" style="459" bestFit="1" customWidth="1"/>
    <col min="9475" max="9475" width="48.125" style="459" customWidth="1"/>
    <col min="9476" max="9476" width="11" style="459" customWidth="1"/>
    <col min="9477" max="9477" width="6.375" style="459" customWidth="1"/>
    <col min="9478" max="9478" width="9" style="459" customWidth="1"/>
    <col min="9479" max="9479" width="20.125" style="459" customWidth="1"/>
    <col min="9480" max="9480" width="12.75" style="459" customWidth="1"/>
    <col min="9481" max="9481" width="10.875" style="459" customWidth="1"/>
    <col min="9482" max="9482" width="11.25" style="459" customWidth="1"/>
    <col min="9483" max="9483" width="9.25" style="459" customWidth="1"/>
    <col min="9484" max="9484" width="9.75" style="459" customWidth="1"/>
    <col min="9485" max="9485" width="10.375" style="459" customWidth="1"/>
    <col min="9486" max="9486" width="19.25" style="459" customWidth="1"/>
    <col min="9487" max="9487" width="14.125" style="459" customWidth="1"/>
    <col min="9488" max="9488" width="12.125" style="459" bestFit="1" customWidth="1"/>
    <col min="9489" max="9489" width="13.75" style="459" bestFit="1" customWidth="1"/>
    <col min="9490" max="9490" width="11.125" style="459" bestFit="1" customWidth="1"/>
    <col min="9491" max="9728" width="9.125" style="459"/>
    <col min="9729" max="9729" width="11.75" style="459" customWidth="1"/>
    <col min="9730" max="9730" width="19.75" style="459" bestFit="1" customWidth="1"/>
    <col min="9731" max="9731" width="48.125" style="459" customWidth="1"/>
    <col min="9732" max="9732" width="11" style="459" customWidth="1"/>
    <col min="9733" max="9733" width="6.375" style="459" customWidth="1"/>
    <col min="9734" max="9734" width="9" style="459" customWidth="1"/>
    <col min="9735" max="9735" width="20.125" style="459" customWidth="1"/>
    <col min="9736" max="9736" width="12.75" style="459" customWidth="1"/>
    <col min="9737" max="9737" width="10.875" style="459" customWidth="1"/>
    <col min="9738" max="9738" width="11.25" style="459" customWidth="1"/>
    <col min="9739" max="9739" width="9.25" style="459" customWidth="1"/>
    <col min="9740" max="9740" width="9.75" style="459" customWidth="1"/>
    <col min="9741" max="9741" width="10.375" style="459" customWidth="1"/>
    <col min="9742" max="9742" width="19.25" style="459" customWidth="1"/>
    <col min="9743" max="9743" width="14.125" style="459" customWidth="1"/>
    <col min="9744" max="9744" width="12.125" style="459" bestFit="1" customWidth="1"/>
    <col min="9745" max="9745" width="13.75" style="459" bestFit="1" customWidth="1"/>
    <col min="9746" max="9746" width="11.125" style="459" bestFit="1" customWidth="1"/>
    <col min="9747" max="9984" width="9.125" style="459"/>
    <col min="9985" max="9985" width="11.75" style="459" customWidth="1"/>
    <col min="9986" max="9986" width="19.75" style="459" bestFit="1" customWidth="1"/>
    <col min="9987" max="9987" width="48.125" style="459" customWidth="1"/>
    <col min="9988" max="9988" width="11" style="459" customWidth="1"/>
    <col min="9989" max="9989" width="6.375" style="459" customWidth="1"/>
    <col min="9990" max="9990" width="9" style="459" customWidth="1"/>
    <col min="9991" max="9991" width="20.125" style="459" customWidth="1"/>
    <col min="9992" max="9992" width="12.75" style="459" customWidth="1"/>
    <col min="9993" max="9993" width="10.875" style="459" customWidth="1"/>
    <col min="9994" max="9994" width="11.25" style="459" customWidth="1"/>
    <col min="9995" max="9995" width="9.25" style="459" customWidth="1"/>
    <col min="9996" max="9996" width="9.75" style="459" customWidth="1"/>
    <col min="9997" max="9997" width="10.375" style="459" customWidth="1"/>
    <col min="9998" max="9998" width="19.25" style="459" customWidth="1"/>
    <col min="9999" max="9999" width="14.125" style="459" customWidth="1"/>
    <col min="10000" max="10000" width="12.125" style="459" bestFit="1" customWidth="1"/>
    <col min="10001" max="10001" width="13.75" style="459" bestFit="1" customWidth="1"/>
    <col min="10002" max="10002" width="11.125" style="459" bestFit="1" customWidth="1"/>
    <col min="10003" max="10240" width="9.125" style="459"/>
    <col min="10241" max="10241" width="11.75" style="459" customWidth="1"/>
    <col min="10242" max="10242" width="19.75" style="459" bestFit="1" customWidth="1"/>
    <col min="10243" max="10243" width="48.125" style="459" customWidth="1"/>
    <col min="10244" max="10244" width="11" style="459" customWidth="1"/>
    <col min="10245" max="10245" width="6.375" style="459" customWidth="1"/>
    <col min="10246" max="10246" width="9" style="459" customWidth="1"/>
    <col min="10247" max="10247" width="20.125" style="459" customWidth="1"/>
    <col min="10248" max="10248" width="12.75" style="459" customWidth="1"/>
    <col min="10249" max="10249" width="10.875" style="459" customWidth="1"/>
    <col min="10250" max="10250" width="11.25" style="459" customWidth="1"/>
    <col min="10251" max="10251" width="9.25" style="459" customWidth="1"/>
    <col min="10252" max="10252" width="9.75" style="459" customWidth="1"/>
    <col min="10253" max="10253" width="10.375" style="459" customWidth="1"/>
    <col min="10254" max="10254" width="19.25" style="459" customWidth="1"/>
    <col min="10255" max="10255" width="14.125" style="459" customWidth="1"/>
    <col min="10256" max="10256" width="12.125" style="459" bestFit="1" customWidth="1"/>
    <col min="10257" max="10257" width="13.75" style="459" bestFit="1" customWidth="1"/>
    <col min="10258" max="10258" width="11.125" style="459" bestFit="1" customWidth="1"/>
    <col min="10259" max="10496" width="9.125" style="459"/>
    <col min="10497" max="10497" width="11.75" style="459" customWidth="1"/>
    <col min="10498" max="10498" width="19.75" style="459" bestFit="1" customWidth="1"/>
    <col min="10499" max="10499" width="48.125" style="459" customWidth="1"/>
    <col min="10500" max="10500" width="11" style="459" customWidth="1"/>
    <col min="10501" max="10501" width="6.375" style="459" customWidth="1"/>
    <col min="10502" max="10502" width="9" style="459" customWidth="1"/>
    <col min="10503" max="10503" width="20.125" style="459" customWidth="1"/>
    <col min="10504" max="10504" width="12.75" style="459" customWidth="1"/>
    <col min="10505" max="10505" width="10.875" style="459" customWidth="1"/>
    <col min="10506" max="10506" width="11.25" style="459" customWidth="1"/>
    <col min="10507" max="10507" width="9.25" style="459" customWidth="1"/>
    <col min="10508" max="10508" width="9.75" style="459" customWidth="1"/>
    <col min="10509" max="10509" width="10.375" style="459" customWidth="1"/>
    <col min="10510" max="10510" width="19.25" style="459" customWidth="1"/>
    <col min="10511" max="10511" width="14.125" style="459" customWidth="1"/>
    <col min="10512" max="10512" width="12.125" style="459" bestFit="1" customWidth="1"/>
    <col min="10513" max="10513" width="13.75" style="459" bestFit="1" customWidth="1"/>
    <col min="10514" max="10514" width="11.125" style="459" bestFit="1" customWidth="1"/>
    <col min="10515" max="10752" width="9.125" style="459"/>
    <col min="10753" max="10753" width="11.75" style="459" customWidth="1"/>
    <col min="10754" max="10754" width="19.75" style="459" bestFit="1" customWidth="1"/>
    <col min="10755" max="10755" width="48.125" style="459" customWidth="1"/>
    <col min="10756" max="10756" width="11" style="459" customWidth="1"/>
    <col min="10757" max="10757" width="6.375" style="459" customWidth="1"/>
    <col min="10758" max="10758" width="9" style="459" customWidth="1"/>
    <col min="10759" max="10759" width="20.125" style="459" customWidth="1"/>
    <col min="10760" max="10760" width="12.75" style="459" customWidth="1"/>
    <col min="10761" max="10761" width="10.875" style="459" customWidth="1"/>
    <col min="10762" max="10762" width="11.25" style="459" customWidth="1"/>
    <col min="10763" max="10763" width="9.25" style="459" customWidth="1"/>
    <col min="10764" max="10764" width="9.75" style="459" customWidth="1"/>
    <col min="10765" max="10765" width="10.375" style="459" customWidth="1"/>
    <col min="10766" max="10766" width="19.25" style="459" customWidth="1"/>
    <col min="10767" max="10767" width="14.125" style="459" customWidth="1"/>
    <col min="10768" max="10768" width="12.125" style="459" bestFit="1" customWidth="1"/>
    <col min="10769" max="10769" width="13.75" style="459" bestFit="1" customWidth="1"/>
    <col min="10770" max="10770" width="11.125" style="459" bestFit="1" customWidth="1"/>
    <col min="10771" max="11008" width="9.125" style="459"/>
    <col min="11009" max="11009" width="11.75" style="459" customWidth="1"/>
    <col min="11010" max="11010" width="19.75" style="459" bestFit="1" customWidth="1"/>
    <col min="11011" max="11011" width="48.125" style="459" customWidth="1"/>
    <col min="11012" max="11012" width="11" style="459" customWidth="1"/>
    <col min="11013" max="11013" width="6.375" style="459" customWidth="1"/>
    <col min="11014" max="11014" width="9" style="459" customWidth="1"/>
    <col min="11015" max="11015" width="20.125" style="459" customWidth="1"/>
    <col min="11016" max="11016" width="12.75" style="459" customWidth="1"/>
    <col min="11017" max="11017" width="10.875" style="459" customWidth="1"/>
    <col min="11018" max="11018" width="11.25" style="459" customWidth="1"/>
    <col min="11019" max="11019" width="9.25" style="459" customWidth="1"/>
    <col min="11020" max="11020" width="9.75" style="459" customWidth="1"/>
    <col min="11021" max="11021" width="10.375" style="459" customWidth="1"/>
    <col min="11022" max="11022" width="19.25" style="459" customWidth="1"/>
    <col min="11023" max="11023" width="14.125" style="459" customWidth="1"/>
    <col min="11024" max="11024" width="12.125" style="459" bestFit="1" customWidth="1"/>
    <col min="11025" max="11025" width="13.75" style="459" bestFit="1" customWidth="1"/>
    <col min="11026" max="11026" width="11.125" style="459" bestFit="1" customWidth="1"/>
    <col min="11027" max="11264" width="9.125" style="459"/>
    <col min="11265" max="11265" width="11.75" style="459" customWidth="1"/>
    <col min="11266" max="11266" width="19.75" style="459" bestFit="1" customWidth="1"/>
    <col min="11267" max="11267" width="48.125" style="459" customWidth="1"/>
    <col min="11268" max="11268" width="11" style="459" customWidth="1"/>
    <col min="11269" max="11269" width="6.375" style="459" customWidth="1"/>
    <col min="11270" max="11270" width="9" style="459" customWidth="1"/>
    <col min="11271" max="11271" width="20.125" style="459" customWidth="1"/>
    <col min="11272" max="11272" width="12.75" style="459" customWidth="1"/>
    <col min="11273" max="11273" width="10.875" style="459" customWidth="1"/>
    <col min="11274" max="11274" width="11.25" style="459" customWidth="1"/>
    <col min="11275" max="11275" width="9.25" style="459" customWidth="1"/>
    <col min="11276" max="11276" width="9.75" style="459" customWidth="1"/>
    <col min="11277" max="11277" width="10.375" style="459" customWidth="1"/>
    <col min="11278" max="11278" width="19.25" style="459" customWidth="1"/>
    <col min="11279" max="11279" width="14.125" style="459" customWidth="1"/>
    <col min="11280" max="11280" width="12.125" style="459" bestFit="1" customWidth="1"/>
    <col min="11281" max="11281" width="13.75" style="459" bestFit="1" customWidth="1"/>
    <col min="11282" max="11282" width="11.125" style="459" bestFit="1" customWidth="1"/>
    <col min="11283" max="11520" width="9.125" style="459"/>
    <col min="11521" max="11521" width="11.75" style="459" customWidth="1"/>
    <col min="11522" max="11522" width="19.75" style="459" bestFit="1" customWidth="1"/>
    <col min="11523" max="11523" width="48.125" style="459" customWidth="1"/>
    <col min="11524" max="11524" width="11" style="459" customWidth="1"/>
    <col min="11525" max="11525" width="6.375" style="459" customWidth="1"/>
    <col min="11526" max="11526" width="9" style="459" customWidth="1"/>
    <col min="11527" max="11527" width="20.125" style="459" customWidth="1"/>
    <col min="11528" max="11528" width="12.75" style="459" customWidth="1"/>
    <col min="11529" max="11529" width="10.875" style="459" customWidth="1"/>
    <col min="11530" max="11530" width="11.25" style="459" customWidth="1"/>
    <col min="11531" max="11531" width="9.25" style="459" customWidth="1"/>
    <col min="11532" max="11532" width="9.75" style="459" customWidth="1"/>
    <col min="11533" max="11533" width="10.375" style="459" customWidth="1"/>
    <col min="11534" max="11534" width="19.25" style="459" customWidth="1"/>
    <col min="11535" max="11535" width="14.125" style="459" customWidth="1"/>
    <col min="11536" max="11536" width="12.125" style="459" bestFit="1" customWidth="1"/>
    <col min="11537" max="11537" width="13.75" style="459" bestFit="1" customWidth="1"/>
    <col min="11538" max="11538" width="11.125" style="459" bestFit="1" customWidth="1"/>
    <col min="11539" max="11776" width="9.125" style="459"/>
    <col min="11777" max="11777" width="11.75" style="459" customWidth="1"/>
    <col min="11778" max="11778" width="19.75" style="459" bestFit="1" customWidth="1"/>
    <col min="11779" max="11779" width="48.125" style="459" customWidth="1"/>
    <col min="11780" max="11780" width="11" style="459" customWidth="1"/>
    <col min="11781" max="11781" width="6.375" style="459" customWidth="1"/>
    <col min="11782" max="11782" width="9" style="459" customWidth="1"/>
    <col min="11783" max="11783" width="20.125" style="459" customWidth="1"/>
    <col min="11784" max="11784" width="12.75" style="459" customWidth="1"/>
    <col min="11785" max="11785" width="10.875" style="459" customWidth="1"/>
    <col min="11786" max="11786" width="11.25" style="459" customWidth="1"/>
    <col min="11787" max="11787" width="9.25" style="459" customWidth="1"/>
    <col min="11788" max="11788" width="9.75" style="459" customWidth="1"/>
    <col min="11789" max="11789" width="10.375" style="459" customWidth="1"/>
    <col min="11790" max="11790" width="19.25" style="459" customWidth="1"/>
    <col min="11791" max="11791" width="14.125" style="459" customWidth="1"/>
    <col min="11792" max="11792" width="12.125" style="459" bestFit="1" customWidth="1"/>
    <col min="11793" max="11793" width="13.75" style="459" bestFit="1" customWidth="1"/>
    <col min="11794" max="11794" width="11.125" style="459" bestFit="1" customWidth="1"/>
    <col min="11795" max="12032" width="9.125" style="459"/>
    <col min="12033" max="12033" width="11.75" style="459" customWidth="1"/>
    <col min="12034" max="12034" width="19.75" style="459" bestFit="1" customWidth="1"/>
    <col min="12035" max="12035" width="48.125" style="459" customWidth="1"/>
    <col min="12036" max="12036" width="11" style="459" customWidth="1"/>
    <col min="12037" max="12037" width="6.375" style="459" customWidth="1"/>
    <col min="12038" max="12038" width="9" style="459" customWidth="1"/>
    <col min="12039" max="12039" width="20.125" style="459" customWidth="1"/>
    <col min="12040" max="12040" width="12.75" style="459" customWidth="1"/>
    <col min="12041" max="12041" width="10.875" style="459" customWidth="1"/>
    <col min="12042" max="12042" width="11.25" style="459" customWidth="1"/>
    <col min="12043" max="12043" width="9.25" style="459" customWidth="1"/>
    <col min="12044" max="12044" width="9.75" style="459" customWidth="1"/>
    <col min="12045" max="12045" width="10.375" style="459" customWidth="1"/>
    <col min="12046" max="12046" width="19.25" style="459" customWidth="1"/>
    <col min="12047" max="12047" width="14.125" style="459" customWidth="1"/>
    <col min="12048" max="12048" width="12.125" style="459" bestFit="1" customWidth="1"/>
    <col min="12049" max="12049" width="13.75" style="459" bestFit="1" customWidth="1"/>
    <col min="12050" max="12050" width="11.125" style="459" bestFit="1" customWidth="1"/>
    <col min="12051" max="12288" width="9.125" style="459"/>
    <col min="12289" max="12289" width="11.75" style="459" customWidth="1"/>
    <col min="12290" max="12290" width="19.75" style="459" bestFit="1" customWidth="1"/>
    <col min="12291" max="12291" width="48.125" style="459" customWidth="1"/>
    <col min="12292" max="12292" width="11" style="459" customWidth="1"/>
    <col min="12293" max="12293" width="6.375" style="459" customWidth="1"/>
    <col min="12294" max="12294" width="9" style="459" customWidth="1"/>
    <col min="12295" max="12295" width="20.125" style="459" customWidth="1"/>
    <col min="12296" max="12296" width="12.75" style="459" customWidth="1"/>
    <col min="12297" max="12297" width="10.875" style="459" customWidth="1"/>
    <col min="12298" max="12298" width="11.25" style="459" customWidth="1"/>
    <col min="12299" max="12299" width="9.25" style="459" customWidth="1"/>
    <col min="12300" max="12300" width="9.75" style="459" customWidth="1"/>
    <col min="12301" max="12301" width="10.375" style="459" customWidth="1"/>
    <col min="12302" max="12302" width="19.25" style="459" customWidth="1"/>
    <col min="12303" max="12303" width="14.125" style="459" customWidth="1"/>
    <col min="12304" max="12304" width="12.125" style="459" bestFit="1" customWidth="1"/>
    <col min="12305" max="12305" width="13.75" style="459" bestFit="1" customWidth="1"/>
    <col min="12306" max="12306" width="11.125" style="459" bestFit="1" customWidth="1"/>
    <col min="12307" max="12544" width="9.125" style="459"/>
    <col min="12545" max="12545" width="11.75" style="459" customWidth="1"/>
    <col min="12546" max="12546" width="19.75" style="459" bestFit="1" customWidth="1"/>
    <col min="12547" max="12547" width="48.125" style="459" customWidth="1"/>
    <col min="12548" max="12548" width="11" style="459" customWidth="1"/>
    <col min="12549" max="12549" width="6.375" style="459" customWidth="1"/>
    <col min="12550" max="12550" width="9" style="459" customWidth="1"/>
    <col min="12551" max="12551" width="20.125" style="459" customWidth="1"/>
    <col min="12552" max="12552" width="12.75" style="459" customWidth="1"/>
    <col min="12553" max="12553" width="10.875" style="459" customWidth="1"/>
    <col min="12554" max="12554" width="11.25" style="459" customWidth="1"/>
    <col min="12555" max="12555" width="9.25" style="459" customWidth="1"/>
    <col min="12556" max="12556" width="9.75" style="459" customWidth="1"/>
    <col min="12557" max="12557" width="10.375" style="459" customWidth="1"/>
    <col min="12558" max="12558" width="19.25" style="459" customWidth="1"/>
    <col min="12559" max="12559" width="14.125" style="459" customWidth="1"/>
    <col min="12560" max="12560" width="12.125" style="459" bestFit="1" customWidth="1"/>
    <col min="12561" max="12561" width="13.75" style="459" bestFit="1" customWidth="1"/>
    <col min="12562" max="12562" width="11.125" style="459" bestFit="1" customWidth="1"/>
    <col min="12563" max="12800" width="9.125" style="459"/>
    <col min="12801" max="12801" width="11.75" style="459" customWidth="1"/>
    <col min="12802" max="12802" width="19.75" style="459" bestFit="1" customWidth="1"/>
    <col min="12803" max="12803" width="48.125" style="459" customWidth="1"/>
    <col min="12804" max="12804" width="11" style="459" customWidth="1"/>
    <col min="12805" max="12805" width="6.375" style="459" customWidth="1"/>
    <col min="12806" max="12806" width="9" style="459" customWidth="1"/>
    <col min="12807" max="12807" width="20.125" style="459" customWidth="1"/>
    <col min="12808" max="12808" width="12.75" style="459" customWidth="1"/>
    <col min="12809" max="12809" width="10.875" style="459" customWidth="1"/>
    <col min="12810" max="12810" width="11.25" style="459" customWidth="1"/>
    <col min="12811" max="12811" width="9.25" style="459" customWidth="1"/>
    <col min="12812" max="12812" width="9.75" style="459" customWidth="1"/>
    <col min="12813" max="12813" width="10.375" style="459" customWidth="1"/>
    <col min="12814" max="12814" width="19.25" style="459" customWidth="1"/>
    <col min="12815" max="12815" width="14.125" style="459" customWidth="1"/>
    <col min="12816" max="12816" width="12.125" style="459" bestFit="1" customWidth="1"/>
    <col min="12817" max="12817" width="13.75" style="459" bestFit="1" customWidth="1"/>
    <col min="12818" max="12818" width="11.125" style="459" bestFit="1" customWidth="1"/>
    <col min="12819" max="13056" width="9.125" style="459"/>
    <col min="13057" max="13057" width="11.75" style="459" customWidth="1"/>
    <col min="13058" max="13058" width="19.75" style="459" bestFit="1" customWidth="1"/>
    <col min="13059" max="13059" width="48.125" style="459" customWidth="1"/>
    <col min="13060" max="13060" width="11" style="459" customWidth="1"/>
    <col min="13061" max="13061" width="6.375" style="459" customWidth="1"/>
    <col min="13062" max="13062" width="9" style="459" customWidth="1"/>
    <col min="13063" max="13063" width="20.125" style="459" customWidth="1"/>
    <col min="13064" max="13064" width="12.75" style="459" customWidth="1"/>
    <col min="13065" max="13065" width="10.875" style="459" customWidth="1"/>
    <col min="13066" max="13066" width="11.25" style="459" customWidth="1"/>
    <col min="13067" max="13067" width="9.25" style="459" customWidth="1"/>
    <col min="13068" max="13068" width="9.75" style="459" customWidth="1"/>
    <col min="13069" max="13069" width="10.375" style="459" customWidth="1"/>
    <col min="13070" max="13070" width="19.25" style="459" customWidth="1"/>
    <col min="13071" max="13071" width="14.125" style="459" customWidth="1"/>
    <col min="13072" max="13072" width="12.125" style="459" bestFit="1" customWidth="1"/>
    <col min="13073" max="13073" width="13.75" style="459" bestFit="1" customWidth="1"/>
    <col min="13074" max="13074" width="11.125" style="459" bestFit="1" customWidth="1"/>
    <col min="13075" max="13312" width="9.125" style="459"/>
    <col min="13313" max="13313" width="11.75" style="459" customWidth="1"/>
    <col min="13314" max="13314" width="19.75" style="459" bestFit="1" customWidth="1"/>
    <col min="13315" max="13315" width="48.125" style="459" customWidth="1"/>
    <col min="13316" max="13316" width="11" style="459" customWidth="1"/>
    <col min="13317" max="13317" width="6.375" style="459" customWidth="1"/>
    <col min="13318" max="13318" width="9" style="459" customWidth="1"/>
    <col min="13319" max="13319" width="20.125" style="459" customWidth="1"/>
    <col min="13320" max="13320" width="12.75" style="459" customWidth="1"/>
    <col min="13321" max="13321" width="10.875" style="459" customWidth="1"/>
    <col min="13322" max="13322" width="11.25" style="459" customWidth="1"/>
    <col min="13323" max="13323" width="9.25" style="459" customWidth="1"/>
    <col min="13324" max="13324" width="9.75" style="459" customWidth="1"/>
    <col min="13325" max="13325" width="10.375" style="459" customWidth="1"/>
    <col min="13326" max="13326" width="19.25" style="459" customWidth="1"/>
    <col min="13327" max="13327" width="14.125" style="459" customWidth="1"/>
    <col min="13328" max="13328" width="12.125" style="459" bestFit="1" customWidth="1"/>
    <col min="13329" max="13329" width="13.75" style="459" bestFit="1" customWidth="1"/>
    <col min="13330" max="13330" width="11.125" style="459" bestFit="1" customWidth="1"/>
    <col min="13331" max="13568" width="9.125" style="459"/>
    <col min="13569" max="13569" width="11.75" style="459" customWidth="1"/>
    <col min="13570" max="13570" width="19.75" style="459" bestFit="1" customWidth="1"/>
    <col min="13571" max="13571" width="48.125" style="459" customWidth="1"/>
    <col min="13572" max="13572" width="11" style="459" customWidth="1"/>
    <col min="13573" max="13573" width="6.375" style="459" customWidth="1"/>
    <col min="13574" max="13574" width="9" style="459" customWidth="1"/>
    <col min="13575" max="13575" width="20.125" style="459" customWidth="1"/>
    <col min="13576" max="13576" width="12.75" style="459" customWidth="1"/>
    <col min="13577" max="13577" width="10.875" style="459" customWidth="1"/>
    <col min="13578" max="13578" width="11.25" style="459" customWidth="1"/>
    <col min="13579" max="13579" width="9.25" style="459" customWidth="1"/>
    <col min="13580" max="13580" width="9.75" style="459" customWidth="1"/>
    <col min="13581" max="13581" width="10.375" style="459" customWidth="1"/>
    <col min="13582" max="13582" width="19.25" style="459" customWidth="1"/>
    <col min="13583" max="13583" width="14.125" style="459" customWidth="1"/>
    <col min="13584" max="13584" width="12.125" style="459" bestFit="1" customWidth="1"/>
    <col min="13585" max="13585" width="13.75" style="459" bestFit="1" customWidth="1"/>
    <col min="13586" max="13586" width="11.125" style="459" bestFit="1" customWidth="1"/>
    <col min="13587" max="13824" width="9.125" style="459"/>
    <col min="13825" max="13825" width="11.75" style="459" customWidth="1"/>
    <col min="13826" max="13826" width="19.75" style="459" bestFit="1" customWidth="1"/>
    <col min="13827" max="13827" width="48.125" style="459" customWidth="1"/>
    <col min="13828" max="13828" width="11" style="459" customWidth="1"/>
    <col min="13829" max="13829" width="6.375" style="459" customWidth="1"/>
    <col min="13830" max="13830" width="9" style="459" customWidth="1"/>
    <col min="13831" max="13831" width="20.125" style="459" customWidth="1"/>
    <col min="13832" max="13832" width="12.75" style="459" customWidth="1"/>
    <col min="13833" max="13833" width="10.875" style="459" customWidth="1"/>
    <col min="13834" max="13834" width="11.25" style="459" customWidth="1"/>
    <col min="13835" max="13835" width="9.25" style="459" customWidth="1"/>
    <col min="13836" max="13836" width="9.75" style="459" customWidth="1"/>
    <col min="13837" max="13837" width="10.375" style="459" customWidth="1"/>
    <col min="13838" max="13838" width="19.25" style="459" customWidth="1"/>
    <col min="13839" max="13839" width="14.125" style="459" customWidth="1"/>
    <col min="13840" max="13840" width="12.125" style="459" bestFit="1" customWidth="1"/>
    <col min="13841" max="13841" width="13.75" style="459" bestFit="1" customWidth="1"/>
    <col min="13842" max="13842" width="11.125" style="459" bestFit="1" customWidth="1"/>
    <col min="13843" max="14080" width="9.125" style="459"/>
    <col min="14081" max="14081" width="11.75" style="459" customWidth="1"/>
    <col min="14082" max="14082" width="19.75" style="459" bestFit="1" customWidth="1"/>
    <col min="14083" max="14083" width="48.125" style="459" customWidth="1"/>
    <col min="14084" max="14084" width="11" style="459" customWidth="1"/>
    <col min="14085" max="14085" width="6.375" style="459" customWidth="1"/>
    <col min="14086" max="14086" width="9" style="459" customWidth="1"/>
    <col min="14087" max="14087" width="20.125" style="459" customWidth="1"/>
    <col min="14088" max="14088" width="12.75" style="459" customWidth="1"/>
    <col min="14089" max="14089" width="10.875" style="459" customWidth="1"/>
    <col min="14090" max="14090" width="11.25" style="459" customWidth="1"/>
    <col min="14091" max="14091" width="9.25" style="459" customWidth="1"/>
    <col min="14092" max="14092" width="9.75" style="459" customWidth="1"/>
    <col min="14093" max="14093" width="10.375" style="459" customWidth="1"/>
    <col min="14094" max="14094" width="19.25" style="459" customWidth="1"/>
    <col min="14095" max="14095" width="14.125" style="459" customWidth="1"/>
    <col min="14096" max="14096" width="12.125" style="459" bestFit="1" customWidth="1"/>
    <col min="14097" max="14097" width="13.75" style="459" bestFit="1" customWidth="1"/>
    <col min="14098" max="14098" width="11.125" style="459" bestFit="1" customWidth="1"/>
    <col min="14099" max="14336" width="9.125" style="459"/>
    <col min="14337" max="14337" width="11.75" style="459" customWidth="1"/>
    <col min="14338" max="14338" width="19.75" style="459" bestFit="1" customWidth="1"/>
    <col min="14339" max="14339" width="48.125" style="459" customWidth="1"/>
    <col min="14340" max="14340" width="11" style="459" customWidth="1"/>
    <col min="14341" max="14341" width="6.375" style="459" customWidth="1"/>
    <col min="14342" max="14342" width="9" style="459" customWidth="1"/>
    <col min="14343" max="14343" width="20.125" style="459" customWidth="1"/>
    <col min="14344" max="14344" width="12.75" style="459" customWidth="1"/>
    <col min="14345" max="14345" width="10.875" style="459" customWidth="1"/>
    <col min="14346" max="14346" width="11.25" style="459" customWidth="1"/>
    <col min="14347" max="14347" width="9.25" style="459" customWidth="1"/>
    <col min="14348" max="14348" width="9.75" style="459" customWidth="1"/>
    <col min="14349" max="14349" width="10.375" style="459" customWidth="1"/>
    <col min="14350" max="14350" width="19.25" style="459" customWidth="1"/>
    <col min="14351" max="14351" width="14.125" style="459" customWidth="1"/>
    <col min="14352" max="14352" width="12.125" style="459" bestFit="1" customWidth="1"/>
    <col min="14353" max="14353" width="13.75" style="459" bestFit="1" customWidth="1"/>
    <col min="14354" max="14354" width="11.125" style="459" bestFit="1" customWidth="1"/>
    <col min="14355" max="14592" width="9.125" style="459"/>
    <col min="14593" max="14593" width="11.75" style="459" customWidth="1"/>
    <col min="14594" max="14594" width="19.75" style="459" bestFit="1" customWidth="1"/>
    <col min="14595" max="14595" width="48.125" style="459" customWidth="1"/>
    <col min="14596" max="14596" width="11" style="459" customWidth="1"/>
    <col min="14597" max="14597" width="6.375" style="459" customWidth="1"/>
    <col min="14598" max="14598" width="9" style="459" customWidth="1"/>
    <col min="14599" max="14599" width="20.125" style="459" customWidth="1"/>
    <col min="14600" max="14600" width="12.75" style="459" customWidth="1"/>
    <col min="14601" max="14601" width="10.875" style="459" customWidth="1"/>
    <col min="14602" max="14602" width="11.25" style="459" customWidth="1"/>
    <col min="14603" max="14603" width="9.25" style="459" customWidth="1"/>
    <col min="14604" max="14604" width="9.75" style="459" customWidth="1"/>
    <col min="14605" max="14605" width="10.375" style="459" customWidth="1"/>
    <col min="14606" max="14606" width="19.25" style="459" customWidth="1"/>
    <col min="14607" max="14607" width="14.125" style="459" customWidth="1"/>
    <col min="14608" max="14608" width="12.125" style="459" bestFit="1" customWidth="1"/>
    <col min="14609" max="14609" width="13.75" style="459" bestFit="1" customWidth="1"/>
    <col min="14610" max="14610" width="11.125" style="459" bestFit="1" customWidth="1"/>
    <col min="14611" max="14848" width="9.125" style="459"/>
    <col min="14849" max="14849" width="11.75" style="459" customWidth="1"/>
    <col min="14850" max="14850" width="19.75" style="459" bestFit="1" customWidth="1"/>
    <col min="14851" max="14851" width="48.125" style="459" customWidth="1"/>
    <col min="14852" max="14852" width="11" style="459" customWidth="1"/>
    <col min="14853" max="14853" width="6.375" style="459" customWidth="1"/>
    <col min="14854" max="14854" width="9" style="459" customWidth="1"/>
    <col min="14855" max="14855" width="20.125" style="459" customWidth="1"/>
    <col min="14856" max="14856" width="12.75" style="459" customWidth="1"/>
    <col min="14857" max="14857" width="10.875" style="459" customWidth="1"/>
    <col min="14858" max="14858" width="11.25" style="459" customWidth="1"/>
    <col min="14859" max="14859" width="9.25" style="459" customWidth="1"/>
    <col min="14860" max="14860" width="9.75" style="459" customWidth="1"/>
    <col min="14861" max="14861" width="10.375" style="459" customWidth="1"/>
    <col min="14862" max="14862" width="19.25" style="459" customWidth="1"/>
    <col min="14863" max="14863" width="14.125" style="459" customWidth="1"/>
    <col min="14864" max="14864" width="12.125" style="459" bestFit="1" customWidth="1"/>
    <col min="14865" max="14865" width="13.75" style="459" bestFit="1" customWidth="1"/>
    <col min="14866" max="14866" width="11.125" style="459" bestFit="1" customWidth="1"/>
    <col min="14867" max="15104" width="9.125" style="459"/>
    <col min="15105" max="15105" width="11.75" style="459" customWidth="1"/>
    <col min="15106" max="15106" width="19.75" style="459" bestFit="1" customWidth="1"/>
    <col min="15107" max="15107" width="48.125" style="459" customWidth="1"/>
    <col min="15108" max="15108" width="11" style="459" customWidth="1"/>
    <col min="15109" max="15109" width="6.375" style="459" customWidth="1"/>
    <col min="15110" max="15110" width="9" style="459" customWidth="1"/>
    <col min="15111" max="15111" width="20.125" style="459" customWidth="1"/>
    <col min="15112" max="15112" width="12.75" style="459" customWidth="1"/>
    <col min="15113" max="15113" width="10.875" style="459" customWidth="1"/>
    <col min="15114" max="15114" width="11.25" style="459" customWidth="1"/>
    <col min="15115" max="15115" width="9.25" style="459" customWidth="1"/>
    <col min="15116" max="15116" width="9.75" style="459" customWidth="1"/>
    <col min="15117" max="15117" width="10.375" style="459" customWidth="1"/>
    <col min="15118" max="15118" width="19.25" style="459" customWidth="1"/>
    <col min="15119" max="15119" width="14.125" style="459" customWidth="1"/>
    <col min="15120" max="15120" width="12.125" style="459" bestFit="1" customWidth="1"/>
    <col min="15121" max="15121" width="13.75" style="459" bestFit="1" customWidth="1"/>
    <col min="15122" max="15122" width="11.125" style="459" bestFit="1" customWidth="1"/>
    <col min="15123" max="15360" width="9.125" style="459"/>
    <col min="15361" max="15361" width="11.75" style="459" customWidth="1"/>
    <col min="15362" max="15362" width="19.75" style="459" bestFit="1" customWidth="1"/>
    <col min="15363" max="15363" width="48.125" style="459" customWidth="1"/>
    <col min="15364" max="15364" width="11" style="459" customWidth="1"/>
    <col min="15365" max="15365" width="6.375" style="459" customWidth="1"/>
    <col min="15366" max="15366" width="9" style="459" customWidth="1"/>
    <col min="15367" max="15367" width="20.125" style="459" customWidth="1"/>
    <col min="15368" max="15368" width="12.75" style="459" customWidth="1"/>
    <col min="15369" max="15369" width="10.875" style="459" customWidth="1"/>
    <col min="15370" max="15370" width="11.25" style="459" customWidth="1"/>
    <col min="15371" max="15371" width="9.25" style="459" customWidth="1"/>
    <col min="15372" max="15372" width="9.75" style="459" customWidth="1"/>
    <col min="15373" max="15373" width="10.375" style="459" customWidth="1"/>
    <col min="15374" max="15374" width="19.25" style="459" customWidth="1"/>
    <col min="15375" max="15375" width="14.125" style="459" customWidth="1"/>
    <col min="15376" max="15376" width="12.125" style="459" bestFit="1" customWidth="1"/>
    <col min="15377" max="15377" width="13.75" style="459" bestFit="1" customWidth="1"/>
    <col min="15378" max="15378" width="11.125" style="459" bestFit="1" customWidth="1"/>
    <col min="15379" max="15616" width="9.125" style="459"/>
    <col min="15617" max="15617" width="11.75" style="459" customWidth="1"/>
    <col min="15618" max="15618" width="19.75" style="459" bestFit="1" customWidth="1"/>
    <col min="15619" max="15619" width="48.125" style="459" customWidth="1"/>
    <col min="15620" max="15620" width="11" style="459" customWidth="1"/>
    <col min="15621" max="15621" width="6.375" style="459" customWidth="1"/>
    <col min="15622" max="15622" width="9" style="459" customWidth="1"/>
    <col min="15623" max="15623" width="20.125" style="459" customWidth="1"/>
    <col min="15624" max="15624" width="12.75" style="459" customWidth="1"/>
    <col min="15625" max="15625" width="10.875" style="459" customWidth="1"/>
    <col min="15626" max="15626" width="11.25" style="459" customWidth="1"/>
    <col min="15627" max="15627" width="9.25" style="459" customWidth="1"/>
    <col min="15628" max="15628" width="9.75" style="459" customWidth="1"/>
    <col min="15629" max="15629" width="10.375" style="459" customWidth="1"/>
    <col min="15630" max="15630" width="19.25" style="459" customWidth="1"/>
    <col min="15631" max="15631" width="14.125" style="459" customWidth="1"/>
    <col min="15632" max="15632" width="12.125" style="459" bestFit="1" customWidth="1"/>
    <col min="15633" max="15633" width="13.75" style="459" bestFit="1" customWidth="1"/>
    <col min="15634" max="15634" width="11.125" style="459" bestFit="1" customWidth="1"/>
    <col min="15635" max="15872" width="9.125" style="459"/>
    <col min="15873" max="15873" width="11.75" style="459" customWidth="1"/>
    <col min="15874" max="15874" width="19.75" style="459" bestFit="1" customWidth="1"/>
    <col min="15875" max="15875" width="48.125" style="459" customWidth="1"/>
    <col min="15876" max="15876" width="11" style="459" customWidth="1"/>
    <col min="15877" max="15877" width="6.375" style="459" customWidth="1"/>
    <col min="15878" max="15878" width="9" style="459" customWidth="1"/>
    <col min="15879" max="15879" width="20.125" style="459" customWidth="1"/>
    <col min="15880" max="15880" width="12.75" style="459" customWidth="1"/>
    <col min="15881" max="15881" width="10.875" style="459" customWidth="1"/>
    <col min="15882" max="15882" width="11.25" style="459" customWidth="1"/>
    <col min="15883" max="15883" width="9.25" style="459" customWidth="1"/>
    <col min="15884" max="15884" width="9.75" style="459" customWidth="1"/>
    <col min="15885" max="15885" width="10.375" style="459" customWidth="1"/>
    <col min="15886" max="15886" width="19.25" style="459" customWidth="1"/>
    <col min="15887" max="15887" width="14.125" style="459" customWidth="1"/>
    <col min="15888" max="15888" width="12.125" style="459" bestFit="1" customWidth="1"/>
    <col min="15889" max="15889" width="13.75" style="459" bestFit="1" customWidth="1"/>
    <col min="15890" max="15890" width="11.125" style="459" bestFit="1" customWidth="1"/>
    <col min="15891" max="16128" width="9.125" style="459"/>
    <col min="16129" max="16129" width="11.75" style="459" customWidth="1"/>
    <col min="16130" max="16130" width="19.75" style="459" bestFit="1" customWidth="1"/>
    <col min="16131" max="16131" width="48.125" style="459" customWidth="1"/>
    <col min="16132" max="16132" width="11" style="459" customWidth="1"/>
    <col min="16133" max="16133" width="6.375" style="459" customWidth="1"/>
    <col min="16134" max="16134" width="9" style="459" customWidth="1"/>
    <col min="16135" max="16135" width="20.125" style="459" customWidth="1"/>
    <col min="16136" max="16136" width="12.75" style="459" customWidth="1"/>
    <col min="16137" max="16137" width="10.875" style="459" customWidth="1"/>
    <col min="16138" max="16138" width="11.25" style="459" customWidth="1"/>
    <col min="16139" max="16139" width="9.25" style="459" customWidth="1"/>
    <col min="16140" max="16140" width="9.75" style="459" customWidth="1"/>
    <col min="16141" max="16141" width="10.375" style="459" customWidth="1"/>
    <col min="16142" max="16142" width="19.25" style="459" customWidth="1"/>
    <col min="16143" max="16143" width="14.125" style="459" customWidth="1"/>
    <col min="16144" max="16144" width="12.125" style="459" bestFit="1" customWidth="1"/>
    <col min="16145" max="16145" width="13.75" style="459" bestFit="1" customWidth="1"/>
    <col min="16146" max="16146" width="11.125" style="459" bestFit="1" customWidth="1"/>
    <col min="16147" max="16384" width="9.125" style="459"/>
  </cols>
  <sheetData>
    <row r="1" spans="1:18" s="454" customFormat="1" ht="26.25">
      <c r="A1" s="452" t="s">
        <v>783</v>
      </c>
      <c r="B1" s="452"/>
      <c r="C1" s="452"/>
      <c r="D1" s="452"/>
      <c r="E1" s="452"/>
      <c r="F1" s="453"/>
      <c r="G1" s="453"/>
      <c r="N1" s="453"/>
      <c r="O1" s="455"/>
      <c r="P1" s="455"/>
      <c r="Q1" s="455"/>
    </row>
    <row r="2" spans="1:18" ht="26.25">
      <c r="A2" s="1005" t="s">
        <v>784</v>
      </c>
      <c r="B2" s="1005"/>
      <c r="C2" s="456"/>
      <c r="D2" s="457"/>
    </row>
    <row r="3" spans="1:18" ht="14.25" customHeight="1">
      <c r="A3" s="1006" t="s">
        <v>679</v>
      </c>
      <c r="B3" s="1009" t="s">
        <v>785</v>
      </c>
      <c r="C3" s="1009" t="s">
        <v>7</v>
      </c>
      <c r="D3" s="1009" t="s">
        <v>786</v>
      </c>
      <c r="E3" s="1009" t="s">
        <v>416</v>
      </c>
      <c r="F3" s="1009" t="s">
        <v>787</v>
      </c>
      <c r="G3" s="1012" t="s">
        <v>788</v>
      </c>
      <c r="H3" s="461"/>
      <c r="I3" s="462"/>
      <c r="J3" s="462"/>
      <c r="K3" s="462"/>
      <c r="L3" s="462"/>
      <c r="M3" s="462"/>
      <c r="N3" s="463"/>
      <c r="O3" s="1015" t="s">
        <v>789</v>
      </c>
      <c r="P3" s="1016" t="s">
        <v>790</v>
      </c>
      <c r="Q3" s="1019" t="s">
        <v>421</v>
      </c>
      <c r="R3" s="999" t="s">
        <v>791</v>
      </c>
    </row>
    <row r="4" spans="1:18" ht="12" customHeight="1">
      <c r="A4" s="1007"/>
      <c r="B4" s="1010"/>
      <c r="C4" s="1010"/>
      <c r="D4" s="1010"/>
      <c r="E4" s="1010"/>
      <c r="F4" s="1010"/>
      <c r="G4" s="1013"/>
      <c r="H4" s="464"/>
      <c r="I4" s="465"/>
      <c r="J4" s="465"/>
      <c r="K4" s="465"/>
      <c r="L4" s="465"/>
      <c r="M4" s="465"/>
      <c r="N4" s="466"/>
      <c r="O4" s="1015"/>
      <c r="P4" s="1017"/>
      <c r="Q4" s="1020"/>
      <c r="R4" s="1000"/>
    </row>
    <row r="5" spans="1:18">
      <c r="A5" s="1007"/>
      <c r="B5" s="1010"/>
      <c r="C5" s="1010"/>
      <c r="D5" s="1010"/>
      <c r="E5" s="1010"/>
      <c r="F5" s="1010"/>
      <c r="G5" s="1013"/>
      <c r="H5" s="1002" t="s">
        <v>792</v>
      </c>
      <c r="I5" s="1003"/>
      <c r="J5" s="1004"/>
      <c r="K5" s="1002" t="s">
        <v>793</v>
      </c>
      <c r="L5" s="1003"/>
      <c r="M5" s="1003"/>
      <c r="N5" s="1004"/>
      <c r="O5" s="1015"/>
      <c r="P5" s="1017"/>
      <c r="Q5" s="1020"/>
      <c r="R5" s="1000"/>
    </row>
    <row r="6" spans="1:18" ht="85.5" customHeight="1">
      <c r="A6" s="1008"/>
      <c r="B6" s="1011"/>
      <c r="C6" s="1011"/>
      <c r="D6" s="1011"/>
      <c r="E6" s="1011"/>
      <c r="F6" s="1011"/>
      <c r="G6" s="1014"/>
      <c r="H6" s="467" t="s">
        <v>794</v>
      </c>
      <c r="I6" s="467" t="s">
        <v>795</v>
      </c>
      <c r="J6" s="467" t="s">
        <v>796</v>
      </c>
      <c r="K6" s="467" t="s">
        <v>797</v>
      </c>
      <c r="L6" s="467" t="s">
        <v>798</v>
      </c>
      <c r="M6" s="467" t="s">
        <v>799</v>
      </c>
      <c r="N6" s="467" t="s">
        <v>800</v>
      </c>
      <c r="O6" s="1015"/>
      <c r="P6" s="1018"/>
      <c r="Q6" s="1021"/>
      <c r="R6" s="1001"/>
    </row>
    <row r="7" spans="1:18" ht="23.25">
      <c r="A7" s="1022" t="s">
        <v>801</v>
      </c>
      <c r="B7" s="1023"/>
      <c r="C7" s="468"/>
      <c r="D7" s="469"/>
      <c r="E7" s="469"/>
      <c r="F7" s="469"/>
      <c r="G7" s="469"/>
      <c r="H7" s="468"/>
      <c r="I7" s="468"/>
      <c r="J7" s="468"/>
      <c r="K7" s="468"/>
      <c r="L7" s="468"/>
      <c r="M7" s="468"/>
      <c r="N7" s="470"/>
      <c r="O7" s="471"/>
      <c r="P7" s="471"/>
      <c r="Q7" s="471"/>
      <c r="R7" s="472"/>
    </row>
    <row r="8" spans="1:18">
      <c r="A8" s="473">
        <v>2559</v>
      </c>
      <c r="B8" s="474" t="s">
        <v>440</v>
      </c>
      <c r="C8" s="475" t="s">
        <v>802</v>
      </c>
      <c r="D8" s="476" t="s">
        <v>432</v>
      </c>
      <c r="E8" s="477">
        <v>1</v>
      </c>
      <c r="F8" s="473" t="s">
        <v>803</v>
      </c>
      <c r="G8" s="478" t="s">
        <v>804</v>
      </c>
      <c r="H8" s="479"/>
      <c r="I8" s="479"/>
      <c r="J8" s="479"/>
      <c r="K8" s="480"/>
      <c r="L8" s="481"/>
      <c r="M8" s="481"/>
      <c r="N8" s="482"/>
      <c r="O8" s="483">
        <v>930000</v>
      </c>
      <c r="P8" s="484" t="s">
        <v>74</v>
      </c>
      <c r="Q8" s="485">
        <v>920000</v>
      </c>
      <c r="R8" s="486">
        <v>10000</v>
      </c>
    </row>
    <row r="9" spans="1:18" ht="42">
      <c r="A9" s="473">
        <v>2559</v>
      </c>
      <c r="B9" s="474" t="s">
        <v>440</v>
      </c>
      <c r="C9" s="487" t="s">
        <v>805</v>
      </c>
      <c r="D9" s="476" t="s">
        <v>432</v>
      </c>
      <c r="E9" s="488">
        <v>1</v>
      </c>
      <c r="F9" s="473" t="s">
        <v>803</v>
      </c>
      <c r="G9" s="473" t="s">
        <v>804</v>
      </c>
      <c r="H9" s="489"/>
      <c r="I9" s="489"/>
      <c r="J9" s="489"/>
      <c r="K9" s="490"/>
      <c r="L9" s="491"/>
      <c r="M9" s="491"/>
      <c r="N9" s="492"/>
      <c r="O9" s="483">
        <v>600000</v>
      </c>
      <c r="P9" s="484" t="s">
        <v>74</v>
      </c>
      <c r="Q9" s="493">
        <v>600000</v>
      </c>
      <c r="R9" s="494"/>
    </row>
    <row r="10" spans="1:18" ht="63">
      <c r="A10" s="473">
        <v>2559</v>
      </c>
      <c r="B10" s="474" t="s">
        <v>494</v>
      </c>
      <c r="C10" s="495" t="s">
        <v>806</v>
      </c>
      <c r="D10" s="476" t="s">
        <v>456</v>
      </c>
      <c r="E10" s="477">
        <v>1</v>
      </c>
      <c r="F10" s="473" t="s">
        <v>803</v>
      </c>
      <c r="G10" s="473" t="s">
        <v>804</v>
      </c>
      <c r="H10" s="489"/>
      <c r="I10" s="489"/>
      <c r="J10" s="489"/>
      <c r="K10" s="490"/>
      <c r="L10" s="491"/>
      <c r="M10" s="491"/>
      <c r="N10" s="496"/>
      <c r="O10" s="483">
        <v>350000</v>
      </c>
      <c r="P10" s="484" t="s">
        <v>74</v>
      </c>
      <c r="Q10" s="493">
        <v>350000</v>
      </c>
      <c r="R10" s="494"/>
    </row>
    <row r="11" spans="1:18">
      <c r="A11" s="473">
        <v>2559</v>
      </c>
      <c r="B11" s="474" t="s">
        <v>440</v>
      </c>
      <c r="C11" s="487" t="s">
        <v>807</v>
      </c>
      <c r="D11" s="476" t="s">
        <v>456</v>
      </c>
      <c r="E11" s="477">
        <v>1</v>
      </c>
      <c r="F11" s="473" t="s">
        <v>803</v>
      </c>
      <c r="G11" s="473" t="s">
        <v>804</v>
      </c>
      <c r="H11" s="489"/>
      <c r="I11" s="489"/>
      <c r="J11" s="489"/>
      <c r="K11" s="490"/>
      <c r="L11" s="481"/>
      <c r="M11" s="481"/>
      <c r="N11" s="497"/>
      <c r="O11" s="483">
        <v>500000</v>
      </c>
      <c r="P11" s="484" t="s">
        <v>74</v>
      </c>
      <c r="Q11" s="498">
        <v>480000</v>
      </c>
      <c r="R11" s="498">
        <v>20000</v>
      </c>
    </row>
    <row r="12" spans="1:18">
      <c r="A12" s="473">
        <v>2559</v>
      </c>
      <c r="B12" s="474" t="s">
        <v>808</v>
      </c>
      <c r="C12" s="487" t="s">
        <v>809</v>
      </c>
      <c r="D12" s="476" t="s">
        <v>456</v>
      </c>
      <c r="E12" s="473">
        <v>1</v>
      </c>
      <c r="F12" s="473" t="s">
        <v>803</v>
      </c>
      <c r="G12" s="473" t="s">
        <v>804</v>
      </c>
      <c r="H12" s="489"/>
      <c r="I12" s="489"/>
      <c r="J12" s="489"/>
      <c r="K12" s="490"/>
      <c r="L12" s="491"/>
      <c r="M12" s="491"/>
      <c r="N12" s="496"/>
      <c r="O12" s="483">
        <v>330000</v>
      </c>
      <c r="P12" s="484" t="s">
        <v>74</v>
      </c>
      <c r="Q12" s="499">
        <v>330000</v>
      </c>
      <c r="R12" s="498"/>
    </row>
    <row r="13" spans="1:18" ht="42">
      <c r="A13" s="473">
        <v>2559</v>
      </c>
      <c r="B13" s="500" t="s">
        <v>494</v>
      </c>
      <c r="C13" s="487" t="s">
        <v>810</v>
      </c>
      <c r="D13" s="476" t="s">
        <v>456</v>
      </c>
      <c r="E13" s="477">
        <v>1</v>
      </c>
      <c r="F13" s="473" t="s">
        <v>803</v>
      </c>
      <c r="G13" s="473" t="s">
        <v>804</v>
      </c>
      <c r="H13" s="489"/>
      <c r="I13" s="489"/>
      <c r="J13" s="489"/>
      <c r="K13" s="490"/>
      <c r="L13" s="481"/>
      <c r="M13" s="481"/>
      <c r="N13" s="497"/>
      <c r="O13" s="483">
        <v>450000</v>
      </c>
      <c r="P13" s="484" t="s">
        <v>74</v>
      </c>
      <c r="Q13" s="499">
        <v>450000</v>
      </c>
      <c r="R13" s="499"/>
    </row>
    <row r="14" spans="1:18">
      <c r="A14" s="473">
        <v>2559</v>
      </c>
      <c r="B14" s="501" t="s">
        <v>811</v>
      </c>
      <c r="C14" s="487" t="s">
        <v>812</v>
      </c>
      <c r="D14" s="476" t="s">
        <v>432</v>
      </c>
      <c r="E14" s="502">
        <v>3</v>
      </c>
      <c r="F14" s="473" t="s">
        <v>803</v>
      </c>
      <c r="G14" s="473" t="s">
        <v>804</v>
      </c>
      <c r="H14" s="489"/>
      <c r="I14" s="489"/>
      <c r="J14" s="489"/>
      <c r="K14" s="490"/>
      <c r="L14" s="481"/>
      <c r="M14" s="481"/>
      <c r="N14" s="496"/>
      <c r="O14" s="503">
        <v>840000</v>
      </c>
      <c r="P14" s="484" t="s">
        <v>74</v>
      </c>
      <c r="Q14" s="499">
        <v>840000</v>
      </c>
      <c r="R14" s="499"/>
    </row>
    <row r="15" spans="1:18" ht="42">
      <c r="A15" s="473">
        <v>2559</v>
      </c>
      <c r="B15" s="504" t="s">
        <v>813</v>
      </c>
      <c r="C15" s="505" t="s">
        <v>814</v>
      </c>
      <c r="D15" s="476" t="s">
        <v>456</v>
      </c>
      <c r="E15" s="476">
        <v>1</v>
      </c>
      <c r="F15" s="473" t="s">
        <v>803</v>
      </c>
      <c r="G15" s="473" t="s">
        <v>804</v>
      </c>
      <c r="H15" s="489"/>
      <c r="I15" s="489"/>
      <c r="J15" s="489"/>
      <c r="K15" s="490"/>
      <c r="L15" s="481"/>
      <c r="M15" s="481"/>
      <c r="N15" s="496"/>
      <c r="O15" s="506">
        <v>290000</v>
      </c>
      <c r="P15" s="484" t="s">
        <v>74</v>
      </c>
      <c r="Q15" s="499">
        <v>284500</v>
      </c>
      <c r="R15" s="499">
        <v>6000</v>
      </c>
    </row>
    <row r="16" spans="1:18">
      <c r="A16" s="473">
        <v>2559</v>
      </c>
      <c r="B16" s="474" t="s">
        <v>815</v>
      </c>
      <c r="C16" s="507" t="s">
        <v>816</v>
      </c>
      <c r="D16" s="476" t="s">
        <v>456</v>
      </c>
      <c r="E16" s="476">
        <v>1</v>
      </c>
      <c r="F16" s="473" t="s">
        <v>803</v>
      </c>
      <c r="G16" s="473" t="s">
        <v>804</v>
      </c>
      <c r="H16" s="489"/>
      <c r="I16" s="489"/>
      <c r="J16" s="489"/>
      <c r="K16" s="490"/>
      <c r="L16" s="491"/>
      <c r="M16" s="491"/>
      <c r="N16" s="491"/>
      <c r="O16" s="508">
        <v>200000</v>
      </c>
      <c r="P16" s="484" t="s">
        <v>74</v>
      </c>
      <c r="Q16" s="494">
        <v>200000</v>
      </c>
      <c r="R16" s="498"/>
    </row>
    <row r="17" spans="1:18" ht="42">
      <c r="A17" s="473">
        <v>2559</v>
      </c>
      <c r="B17" s="474" t="s">
        <v>817</v>
      </c>
      <c r="C17" s="507" t="s">
        <v>818</v>
      </c>
      <c r="D17" s="476" t="s">
        <v>456</v>
      </c>
      <c r="E17" s="477">
        <v>1</v>
      </c>
      <c r="F17" s="473" t="s">
        <v>803</v>
      </c>
      <c r="G17" s="473" t="s">
        <v>804</v>
      </c>
      <c r="H17" s="489"/>
      <c r="I17" s="489"/>
      <c r="J17" s="489"/>
      <c r="K17" s="509"/>
      <c r="L17" s="491"/>
      <c r="M17" s="491"/>
      <c r="N17" s="481"/>
      <c r="O17" s="508">
        <v>160000</v>
      </c>
      <c r="P17" s="484" t="s">
        <v>74</v>
      </c>
      <c r="Q17" s="494">
        <v>160000</v>
      </c>
      <c r="R17" s="494"/>
    </row>
    <row r="18" spans="1:18">
      <c r="A18" s="473">
        <v>2559</v>
      </c>
      <c r="B18" s="474" t="s">
        <v>813</v>
      </c>
      <c r="C18" s="487" t="s">
        <v>819</v>
      </c>
      <c r="D18" s="476" t="s">
        <v>456</v>
      </c>
      <c r="E18" s="476">
        <v>1</v>
      </c>
      <c r="F18" s="473" t="s">
        <v>803</v>
      </c>
      <c r="G18" s="473" t="s">
        <v>804</v>
      </c>
      <c r="H18" s="489"/>
      <c r="I18" s="489"/>
      <c r="J18" s="489"/>
      <c r="K18" s="509"/>
      <c r="L18" s="481"/>
      <c r="M18" s="481"/>
      <c r="N18" s="496"/>
      <c r="O18" s="506">
        <v>99510</v>
      </c>
      <c r="P18" s="484" t="s">
        <v>74</v>
      </c>
      <c r="Q18" s="510">
        <v>99510</v>
      </c>
      <c r="R18" s="499"/>
    </row>
    <row r="19" spans="1:18">
      <c r="A19" s="473">
        <v>2559</v>
      </c>
      <c r="B19" s="474" t="s">
        <v>820</v>
      </c>
      <c r="C19" s="507" t="s">
        <v>821</v>
      </c>
      <c r="D19" s="476" t="s">
        <v>456</v>
      </c>
      <c r="E19" s="476">
        <v>1</v>
      </c>
      <c r="F19" s="473" t="s">
        <v>803</v>
      </c>
      <c r="G19" s="473" t="s">
        <v>804</v>
      </c>
      <c r="H19" s="489"/>
      <c r="I19" s="489"/>
      <c r="J19" s="489"/>
      <c r="K19" s="509"/>
      <c r="L19" s="491"/>
      <c r="M19" s="491"/>
      <c r="N19" s="496"/>
      <c r="O19" s="506">
        <v>110000</v>
      </c>
      <c r="P19" s="484" t="s">
        <v>74</v>
      </c>
      <c r="Q19" s="494">
        <v>98000</v>
      </c>
      <c r="R19" s="511">
        <v>12000</v>
      </c>
    </row>
    <row r="20" spans="1:18">
      <c r="A20" s="473">
        <v>2559</v>
      </c>
      <c r="B20" s="474" t="s">
        <v>817</v>
      </c>
      <c r="C20" s="507" t="s">
        <v>822</v>
      </c>
      <c r="D20" s="476" t="s">
        <v>456</v>
      </c>
      <c r="E20" s="477">
        <v>1</v>
      </c>
      <c r="F20" s="473" t="s">
        <v>803</v>
      </c>
      <c r="G20" s="473" t="s">
        <v>804</v>
      </c>
      <c r="H20" s="489"/>
      <c r="I20" s="489"/>
      <c r="J20" s="489"/>
      <c r="K20" s="509"/>
      <c r="L20" s="481"/>
      <c r="M20" s="481"/>
      <c r="N20" s="481"/>
      <c r="O20" s="508">
        <v>145000</v>
      </c>
      <c r="P20" s="484" t="s">
        <v>74</v>
      </c>
      <c r="Q20" s="494">
        <v>145000</v>
      </c>
      <c r="R20" s="494"/>
    </row>
    <row r="21" spans="1:18">
      <c r="A21" s="473">
        <v>2559</v>
      </c>
      <c r="B21" s="474" t="s">
        <v>823</v>
      </c>
      <c r="C21" s="474" t="s">
        <v>824</v>
      </c>
      <c r="D21" s="476" t="s">
        <v>456</v>
      </c>
      <c r="E21" s="477">
        <v>5</v>
      </c>
      <c r="F21" s="473" t="s">
        <v>803</v>
      </c>
      <c r="G21" s="473" t="s">
        <v>804</v>
      </c>
      <c r="H21" s="489"/>
      <c r="I21" s="489"/>
      <c r="J21" s="489"/>
      <c r="K21" s="509"/>
      <c r="L21" s="481"/>
      <c r="M21" s="481"/>
      <c r="N21" s="481"/>
      <c r="O21" s="483">
        <v>225000</v>
      </c>
      <c r="P21" s="484" t="s">
        <v>74</v>
      </c>
      <c r="Q21" s="494">
        <v>125000</v>
      </c>
      <c r="R21" s="494">
        <v>100000</v>
      </c>
    </row>
    <row r="22" spans="1:18">
      <c r="A22" s="473">
        <v>2559</v>
      </c>
      <c r="B22" s="474" t="s">
        <v>825</v>
      </c>
      <c r="C22" s="487" t="s">
        <v>826</v>
      </c>
      <c r="D22" s="476" t="s">
        <v>456</v>
      </c>
      <c r="E22" s="477">
        <v>2</v>
      </c>
      <c r="F22" s="473" t="s">
        <v>803</v>
      </c>
      <c r="G22" s="473" t="s">
        <v>804</v>
      </c>
      <c r="H22" s="489"/>
      <c r="I22" s="489"/>
      <c r="J22" s="489"/>
      <c r="K22" s="509"/>
      <c r="L22" s="481"/>
      <c r="M22" s="481"/>
      <c r="N22" s="481"/>
      <c r="O22" s="483">
        <v>140000</v>
      </c>
      <c r="P22" s="484" t="s">
        <v>74</v>
      </c>
      <c r="Q22" s="494">
        <v>117700</v>
      </c>
      <c r="R22" s="494">
        <v>22300</v>
      </c>
    </row>
    <row r="23" spans="1:18" ht="42">
      <c r="A23" s="473">
        <v>2559</v>
      </c>
      <c r="B23" s="474" t="s">
        <v>827</v>
      </c>
      <c r="C23" s="487" t="s">
        <v>828</v>
      </c>
      <c r="D23" s="476" t="s">
        <v>456</v>
      </c>
      <c r="E23" s="477">
        <v>1</v>
      </c>
      <c r="F23" s="473" t="s">
        <v>803</v>
      </c>
      <c r="G23" s="473" t="s">
        <v>804</v>
      </c>
      <c r="H23" s="489"/>
      <c r="I23" s="489"/>
      <c r="J23" s="489"/>
      <c r="K23" s="509"/>
      <c r="L23" s="481"/>
      <c r="M23" s="481"/>
      <c r="N23" s="481"/>
      <c r="O23" s="483">
        <v>50000</v>
      </c>
      <c r="P23" s="484" t="s">
        <v>74</v>
      </c>
      <c r="Q23" s="494">
        <v>48500</v>
      </c>
      <c r="R23" s="494">
        <v>1500</v>
      </c>
    </row>
    <row r="24" spans="1:18">
      <c r="A24" s="473">
        <v>2559</v>
      </c>
      <c r="B24" s="474" t="s">
        <v>808</v>
      </c>
      <c r="C24" s="487" t="s">
        <v>829</v>
      </c>
      <c r="D24" s="476" t="s">
        <v>456</v>
      </c>
      <c r="E24" s="473">
        <v>1</v>
      </c>
      <c r="F24" s="473" t="s">
        <v>803</v>
      </c>
      <c r="G24" s="473" t="s">
        <v>804</v>
      </c>
      <c r="H24" s="489"/>
      <c r="I24" s="489"/>
      <c r="J24" s="489"/>
      <c r="K24" s="509"/>
      <c r="L24" s="481"/>
      <c r="M24" s="481"/>
      <c r="N24" s="481"/>
      <c r="O24" s="483">
        <v>35000</v>
      </c>
      <c r="P24" s="484" t="s">
        <v>74</v>
      </c>
      <c r="Q24" s="494">
        <v>35000</v>
      </c>
      <c r="R24" s="494"/>
    </row>
    <row r="25" spans="1:18">
      <c r="A25" s="473">
        <v>2559</v>
      </c>
      <c r="B25" s="474" t="s">
        <v>449</v>
      </c>
      <c r="C25" s="512" t="s">
        <v>760</v>
      </c>
      <c r="D25" s="476" t="s">
        <v>456</v>
      </c>
      <c r="E25" s="476">
        <v>1</v>
      </c>
      <c r="F25" s="473" t="s">
        <v>803</v>
      </c>
      <c r="G25" s="473" t="s">
        <v>804</v>
      </c>
      <c r="H25" s="489"/>
      <c r="I25" s="489"/>
      <c r="J25" s="489"/>
      <c r="K25" s="509"/>
      <c r="L25" s="481"/>
      <c r="M25" s="481"/>
      <c r="N25" s="481"/>
      <c r="O25" s="506">
        <v>35000</v>
      </c>
      <c r="P25" s="484" t="s">
        <v>74</v>
      </c>
      <c r="Q25" s="494">
        <v>25900</v>
      </c>
      <c r="R25" s="494"/>
    </row>
    <row r="26" spans="1:18" ht="42">
      <c r="A26" s="473">
        <v>2559</v>
      </c>
      <c r="B26" s="501" t="s">
        <v>830</v>
      </c>
      <c r="C26" s="507" t="s">
        <v>831</v>
      </c>
      <c r="D26" s="476" t="s">
        <v>456</v>
      </c>
      <c r="E26" s="476">
        <v>6</v>
      </c>
      <c r="F26" s="473" t="s">
        <v>803</v>
      </c>
      <c r="G26" s="473" t="s">
        <v>804</v>
      </c>
      <c r="H26" s="489"/>
      <c r="I26" s="489"/>
      <c r="J26" s="489"/>
      <c r="K26" s="509"/>
      <c r="L26" s="481"/>
      <c r="M26" s="481"/>
      <c r="N26" s="481"/>
      <c r="O26" s="483">
        <v>210000</v>
      </c>
      <c r="P26" s="484" t="s">
        <v>74</v>
      </c>
      <c r="Q26" s="494">
        <v>210000</v>
      </c>
      <c r="R26" s="494"/>
    </row>
    <row r="27" spans="1:18">
      <c r="A27" s="473">
        <v>2559</v>
      </c>
      <c r="B27" s="513" t="s">
        <v>832</v>
      </c>
      <c r="C27" s="474" t="s">
        <v>833</v>
      </c>
      <c r="D27" s="476" t="s">
        <v>456</v>
      </c>
      <c r="E27" s="477">
        <v>2</v>
      </c>
      <c r="F27" s="473" t="s">
        <v>803</v>
      </c>
      <c r="G27" s="473" t="s">
        <v>804</v>
      </c>
      <c r="H27" s="489"/>
      <c r="I27" s="489"/>
      <c r="J27" s="489"/>
      <c r="K27" s="509"/>
      <c r="L27" s="481"/>
      <c r="M27" s="481"/>
      <c r="N27" s="481"/>
      <c r="O27" s="483">
        <v>22000</v>
      </c>
      <c r="P27" s="484" t="s">
        <v>74</v>
      </c>
      <c r="Q27" s="494">
        <v>22000</v>
      </c>
      <c r="R27" s="494"/>
    </row>
    <row r="28" spans="1:18" ht="21" customHeight="1">
      <c r="A28" s="473">
        <v>2559</v>
      </c>
      <c r="B28" s="474" t="s">
        <v>834</v>
      </c>
      <c r="C28" s="487" t="s">
        <v>330</v>
      </c>
      <c r="D28" s="476" t="s">
        <v>456</v>
      </c>
      <c r="E28" s="476">
        <v>1</v>
      </c>
      <c r="F28" s="473" t="s">
        <v>803</v>
      </c>
      <c r="G28" s="473" t="s">
        <v>804</v>
      </c>
      <c r="H28" s="489"/>
      <c r="I28" s="489"/>
      <c r="J28" s="489"/>
      <c r="K28" s="509"/>
      <c r="L28" s="481"/>
      <c r="M28" s="481"/>
      <c r="N28" s="481"/>
      <c r="O28" s="483">
        <v>39000</v>
      </c>
      <c r="P28" s="484" t="s">
        <v>74</v>
      </c>
      <c r="Q28" s="494">
        <v>39000</v>
      </c>
      <c r="R28" s="494"/>
    </row>
    <row r="29" spans="1:18" ht="42">
      <c r="A29" s="473">
        <v>2559</v>
      </c>
      <c r="B29" s="474" t="s">
        <v>835</v>
      </c>
      <c r="C29" s="487" t="s">
        <v>836</v>
      </c>
      <c r="D29" s="476" t="s">
        <v>456</v>
      </c>
      <c r="E29" s="473">
        <v>1</v>
      </c>
      <c r="F29" s="473" t="s">
        <v>803</v>
      </c>
      <c r="G29" s="473" t="s">
        <v>804</v>
      </c>
      <c r="H29" s="489"/>
      <c r="I29" s="489"/>
      <c r="J29" s="489"/>
      <c r="K29" s="509"/>
      <c r="L29" s="481"/>
      <c r="M29" s="481"/>
      <c r="N29" s="481"/>
      <c r="O29" s="503">
        <v>28000</v>
      </c>
      <c r="P29" s="484" t="s">
        <v>74</v>
      </c>
      <c r="Q29" s="494">
        <v>28000</v>
      </c>
      <c r="R29" s="494"/>
    </row>
    <row r="30" spans="1:18">
      <c r="A30" s="473">
        <v>2559</v>
      </c>
      <c r="B30" s="474" t="s">
        <v>820</v>
      </c>
      <c r="C30" s="507" t="s">
        <v>33</v>
      </c>
      <c r="D30" s="476" t="s">
        <v>456</v>
      </c>
      <c r="E30" s="476">
        <v>2</v>
      </c>
      <c r="F30" s="473" t="s">
        <v>803</v>
      </c>
      <c r="G30" s="473" t="s">
        <v>804</v>
      </c>
      <c r="H30" s="489"/>
      <c r="I30" s="489"/>
      <c r="J30" s="489"/>
      <c r="K30" s="509"/>
      <c r="L30" s="481"/>
      <c r="M30" s="481"/>
      <c r="N30" s="481"/>
      <c r="O30" s="506">
        <v>40000</v>
      </c>
      <c r="P30" s="484" t="s">
        <v>74</v>
      </c>
      <c r="Q30" s="494">
        <v>40000</v>
      </c>
      <c r="R30" s="494"/>
    </row>
    <row r="31" spans="1:18" ht="42">
      <c r="A31" s="473">
        <v>2559</v>
      </c>
      <c r="B31" s="474" t="s">
        <v>837</v>
      </c>
      <c r="C31" s="487" t="s">
        <v>838</v>
      </c>
      <c r="D31" s="476" t="s">
        <v>456</v>
      </c>
      <c r="E31" s="473">
        <v>6</v>
      </c>
      <c r="F31" s="473" t="s">
        <v>803</v>
      </c>
      <c r="G31" s="473" t="s">
        <v>804</v>
      </c>
      <c r="H31" s="489"/>
      <c r="I31" s="489"/>
      <c r="J31" s="489"/>
      <c r="K31" s="490"/>
      <c r="L31" s="481"/>
      <c r="M31" s="481"/>
      <c r="N31" s="496"/>
      <c r="O31" s="506">
        <v>132000</v>
      </c>
      <c r="P31" s="484">
        <v>48000</v>
      </c>
      <c r="Q31" s="494">
        <v>180000</v>
      </c>
      <c r="R31" s="498"/>
    </row>
    <row r="32" spans="1:18" ht="14.25" customHeight="1">
      <c r="A32" s="1006" t="s">
        <v>679</v>
      </c>
      <c r="B32" s="1009" t="s">
        <v>785</v>
      </c>
      <c r="C32" s="1009" t="s">
        <v>7</v>
      </c>
      <c r="D32" s="1009" t="s">
        <v>786</v>
      </c>
      <c r="E32" s="1009" t="s">
        <v>416</v>
      </c>
      <c r="F32" s="1009" t="s">
        <v>787</v>
      </c>
      <c r="G32" s="1012" t="s">
        <v>788</v>
      </c>
      <c r="H32" s="461"/>
      <c r="I32" s="462"/>
      <c r="J32" s="462"/>
      <c r="K32" s="462"/>
      <c r="L32" s="462"/>
      <c r="M32" s="462"/>
      <c r="N32" s="463"/>
      <c r="O32" s="1015" t="s">
        <v>789</v>
      </c>
      <c r="P32" s="1016" t="s">
        <v>790</v>
      </c>
      <c r="Q32" s="1019" t="s">
        <v>421</v>
      </c>
      <c r="R32" s="999" t="s">
        <v>791</v>
      </c>
    </row>
    <row r="33" spans="1:18" ht="12" customHeight="1">
      <c r="A33" s="1007"/>
      <c r="B33" s="1010"/>
      <c r="C33" s="1010"/>
      <c r="D33" s="1010"/>
      <c r="E33" s="1010"/>
      <c r="F33" s="1010"/>
      <c r="G33" s="1013"/>
      <c r="H33" s="464"/>
      <c r="I33" s="465"/>
      <c r="J33" s="465"/>
      <c r="K33" s="465"/>
      <c r="L33" s="465"/>
      <c r="M33" s="465"/>
      <c r="N33" s="466"/>
      <c r="O33" s="1015"/>
      <c r="P33" s="1017"/>
      <c r="Q33" s="1020"/>
      <c r="R33" s="1000"/>
    </row>
    <row r="34" spans="1:18">
      <c r="A34" s="1007"/>
      <c r="B34" s="1010"/>
      <c r="C34" s="1010"/>
      <c r="D34" s="1010"/>
      <c r="E34" s="1010"/>
      <c r="F34" s="1010"/>
      <c r="G34" s="1013"/>
      <c r="H34" s="1002" t="s">
        <v>792</v>
      </c>
      <c r="I34" s="1003"/>
      <c r="J34" s="1004"/>
      <c r="K34" s="1002" t="s">
        <v>793</v>
      </c>
      <c r="L34" s="1003"/>
      <c r="M34" s="1003"/>
      <c r="N34" s="1004"/>
      <c r="O34" s="1015"/>
      <c r="P34" s="1017"/>
      <c r="Q34" s="1020"/>
      <c r="R34" s="1000"/>
    </row>
    <row r="35" spans="1:18" ht="85.5" customHeight="1">
      <c r="A35" s="1008"/>
      <c r="B35" s="1011"/>
      <c r="C35" s="1011"/>
      <c r="D35" s="1011"/>
      <c r="E35" s="1011"/>
      <c r="F35" s="1011"/>
      <c r="G35" s="1014"/>
      <c r="H35" s="467" t="s">
        <v>794</v>
      </c>
      <c r="I35" s="467" t="s">
        <v>795</v>
      </c>
      <c r="J35" s="467" t="s">
        <v>796</v>
      </c>
      <c r="K35" s="467" t="s">
        <v>797</v>
      </c>
      <c r="L35" s="467" t="s">
        <v>798</v>
      </c>
      <c r="M35" s="467" t="s">
        <v>799</v>
      </c>
      <c r="N35" s="467" t="s">
        <v>800</v>
      </c>
      <c r="O35" s="1015"/>
      <c r="P35" s="1018"/>
      <c r="Q35" s="1021"/>
      <c r="R35" s="1001"/>
    </row>
    <row r="36" spans="1:18" ht="24">
      <c r="A36" s="473">
        <v>2559</v>
      </c>
      <c r="B36" s="500" t="s">
        <v>827</v>
      </c>
      <c r="C36" s="487" t="s">
        <v>839</v>
      </c>
      <c r="D36" s="476" t="s">
        <v>456</v>
      </c>
      <c r="E36" s="473">
        <v>3</v>
      </c>
      <c r="F36" s="473" t="s">
        <v>803</v>
      </c>
      <c r="G36" s="473" t="s">
        <v>804</v>
      </c>
      <c r="H36" s="489"/>
      <c r="I36" s="489"/>
      <c r="J36" s="489"/>
      <c r="K36" s="490"/>
      <c r="L36" s="481"/>
      <c r="M36" s="481"/>
      <c r="N36" s="496"/>
      <c r="O36" s="506">
        <v>60000</v>
      </c>
      <c r="P36" s="484" t="s">
        <v>74</v>
      </c>
      <c r="Q36" s="494">
        <v>35310</v>
      </c>
      <c r="R36" s="498">
        <v>24690</v>
      </c>
    </row>
    <row r="37" spans="1:18">
      <c r="A37" s="473">
        <v>2559</v>
      </c>
      <c r="B37" s="501" t="s">
        <v>840</v>
      </c>
      <c r="C37" s="500" t="s">
        <v>841</v>
      </c>
      <c r="D37" s="476" t="s">
        <v>456</v>
      </c>
      <c r="E37" s="473">
        <v>6</v>
      </c>
      <c r="F37" s="473" t="s">
        <v>803</v>
      </c>
      <c r="G37" s="473" t="s">
        <v>804</v>
      </c>
      <c r="H37" s="489"/>
      <c r="I37" s="489"/>
      <c r="J37" s="489"/>
      <c r="K37" s="509"/>
      <c r="L37" s="481"/>
      <c r="M37" s="481"/>
      <c r="N37" s="481"/>
      <c r="O37" s="514">
        <v>120000</v>
      </c>
      <c r="P37" s="484" t="s">
        <v>74</v>
      </c>
      <c r="Q37" s="494">
        <v>115560</v>
      </c>
      <c r="R37" s="494">
        <v>4440</v>
      </c>
    </row>
    <row r="38" spans="1:18">
      <c r="A38" s="473">
        <v>2559</v>
      </c>
      <c r="B38" s="504" t="s">
        <v>837</v>
      </c>
      <c r="C38" s="487" t="s">
        <v>842</v>
      </c>
      <c r="D38" s="476" t="s">
        <v>456</v>
      </c>
      <c r="E38" s="473">
        <v>1</v>
      </c>
      <c r="F38" s="473" t="s">
        <v>803</v>
      </c>
      <c r="G38" s="473" t="s">
        <v>804</v>
      </c>
      <c r="H38" s="489"/>
      <c r="I38" s="489"/>
      <c r="J38" s="489"/>
      <c r="K38" s="509"/>
      <c r="L38" s="481"/>
      <c r="M38" s="481"/>
      <c r="N38" s="481"/>
      <c r="O38" s="483">
        <v>25000</v>
      </c>
      <c r="P38" s="484" t="s">
        <v>74</v>
      </c>
      <c r="Q38" s="494">
        <v>20780</v>
      </c>
      <c r="R38" s="494">
        <v>4220</v>
      </c>
    </row>
    <row r="39" spans="1:18">
      <c r="A39" s="473">
        <v>2559</v>
      </c>
      <c r="B39" s="504" t="s">
        <v>837</v>
      </c>
      <c r="C39" s="487" t="s">
        <v>843</v>
      </c>
      <c r="D39" s="476" t="s">
        <v>456</v>
      </c>
      <c r="E39" s="473">
        <v>1</v>
      </c>
      <c r="F39" s="473" t="s">
        <v>803</v>
      </c>
      <c r="G39" s="473" t="s">
        <v>804</v>
      </c>
      <c r="H39" s="489"/>
      <c r="I39" s="489"/>
      <c r="J39" s="489"/>
      <c r="K39" s="509"/>
      <c r="L39" s="481"/>
      <c r="M39" s="481"/>
      <c r="N39" s="481"/>
      <c r="O39" s="506">
        <v>20000</v>
      </c>
      <c r="P39" s="484" t="s">
        <v>74</v>
      </c>
      <c r="Q39" s="494">
        <v>19400</v>
      </c>
      <c r="R39" s="494">
        <v>600</v>
      </c>
    </row>
    <row r="40" spans="1:18">
      <c r="A40" s="473">
        <v>2559</v>
      </c>
      <c r="B40" s="474" t="s">
        <v>844</v>
      </c>
      <c r="C40" s="487" t="s">
        <v>845</v>
      </c>
      <c r="D40" s="476" t="s">
        <v>456</v>
      </c>
      <c r="E40" s="473">
        <v>1</v>
      </c>
      <c r="F40" s="473" t="s">
        <v>803</v>
      </c>
      <c r="G40" s="473" t="s">
        <v>846</v>
      </c>
      <c r="H40" s="489"/>
      <c r="I40" s="489"/>
      <c r="J40" s="489"/>
      <c r="K40" s="509"/>
      <c r="L40" s="481"/>
      <c r="M40" s="481"/>
      <c r="N40" s="481"/>
      <c r="O40" s="506">
        <v>20000</v>
      </c>
      <c r="P40" s="484" t="s">
        <v>74</v>
      </c>
      <c r="Q40" s="494"/>
      <c r="R40" s="494"/>
    </row>
    <row r="41" spans="1:18">
      <c r="A41" s="473">
        <v>2559</v>
      </c>
      <c r="B41" s="474" t="s">
        <v>844</v>
      </c>
      <c r="C41" s="487" t="s">
        <v>847</v>
      </c>
      <c r="D41" s="476" t="s">
        <v>456</v>
      </c>
      <c r="E41" s="473">
        <v>1</v>
      </c>
      <c r="F41" s="473" t="s">
        <v>803</v>
      </c>
      <c r="G41" s="473" t="s">
        <v>804</v>
      </c>
      <c r="H41" s="489"/>
      <c r="I41" s="489"/>
      <c r="J41" s="489"/>
      <c r="K41" s="490"/>
      <c r="L41" s="481"/>
      <c r="M41" s="481"/>
      <c r="N41" s="496"/>
      <c r="O41" s="483">
        <v>15000</v>
      </c>
      <c r="P41" s="484" t="s">
        <v>74</v>
      </c>
      <c r="Q41" s="494">
        <v>15000</v>
      </c>
      <c r="R41" s="498"/>
    </row>
    <row r="42" spans="1:18">
      <c r="A42" s="473">
        <v>2559</v>
      </c>
      <c r="B42" s="504" t="s">
        <v>837</v>
      </c>
      <c r="C42" s="487" t="s">
        <v>848</v>
      </c>
      <c r="D42" s="476" t="s">
        <v>456</v>
      </c>
      <c r="E42" s="476">
        <v>1</v>
      </c>
      <c r="F42" s="473" t="s">
        <v>803</v>
      </c>
      <c r="G42" s="473" t="s">
        <v>804</v>
      </c>
      <c r="H42" s="489"/>
      <c r="I42" s="489"/>
      <c r="J42" s="489"/>
      <c r="K42" s="509"/>
      <c r="L42" s="481"/>
      <c r="M42" s="481"/>
      <c r="N42" s="481"/>
      <c r="O42" s="483">
        <v>15000</v>
      </c>
      <c r="P42" s="484" t="s">
        <v>74</v>
      </c>
      <c r="Q42" s="494">
        <v>15000</v>
      </c>
      <c r="R42" s="498"/>
    </row>
    <row r="43" spans="1:18">
      <c r="A43" s="473">
        <v>2559</v>
      </c>
      <c r="B43" s="474" t="s">
        <v>844</v>
      </c>
      <c r="C43" s="487" t="s">
        <v>849</v>
      </c>
      <c r="D43" s="476" t="s">
        <v>456</v>
      </c>
      <c r="E43" s="476">
        <v>1</v>
      </c>
      <c r="F43" s="473" t="s">
        <v>803</v>
      </c>
      <c r="G43" s="473" t="s">
        <v>804</v>
      </c>
      <c r="H43" s="489"/>
      <c r="I43" s="489"/>
      <c r="J43" s="489"/>
      <c r="K43" s="509"/>
      <c r="L43" s="481"/>
      <c r="M43" s="481"/>
      <c r="N43" s="481"/>
      <c r="O43" s="483">
        <v>99000</v>
      </c>
      <c r="P43" s="484">
        <v>15392.52</v>
      </c>
      <c r="Q43" s="494">
        <v>114392.52</v>
      </c>
      <c r="R43" s="498"/>
    </row>
    <row r="44" spans="1:18" ht="42">
      <c r="A44" s="473">
        <v>2559</v>
      </c>
      <c r="B44" s="474" t="s">
        <v>850</v>
      </c>
      <c r="C44" s="515" t="s">
        <v>851</v>
      </c>
      <c r="D44" s="476" t="s">
        <v>456</v>
      </c>
      <c r="E44" s="476">
        <v>1</v>
      </c>
      <c r="F44" s="473" t="s">
        <v>803</v>
      </c>
      <c r="G44" s="473" t="s">
        <v>804</v>
      </c>
      <c r="H44" s="489"/>
      <c r="I44" s="489"/>
      <c r="J44" s="489"/>
      <c r="K44" s="509"/>
      <c r="L44" s="481"/>
      <c r="M44" s="481"/>
      <c r="N44" s="481"/>
      <c r="O44" s="483">
        <v>230000</v>
      </c>
      <c r="P44" s="484" t="s">
        <v>74</v>
      </c>
      <c r="Q44" s="494">
        <v>230000</v>
      </c>
      <c r="R44" s="498"/>
    </row>
    <row r="45" spans="1:18">
      <c r="A45" s="473">
        <v>2559</v>
      </c>
      <c r="B45" s="474" t="s">
        <v>852</v>
      </c>
      <c r="C45" s="507" t="s">
        <v>45</v>
      </c>
      <c r="D45" s="476" t="s">
        <v>456</v>
      </c>
      <c r="E45" s="476">
        <v>1</v>
      </c>
      <c r="F45" s="473" t="s">
        <v>803</v>
      </c>
      <c r="G45" s="473" t="s">
        <v>804</v>
      </c>
      <c r="H45" s="489"/>
      <c r="I45" s="489"/>
      <c r="J45" s="489"/>
      <c r="K45" s="509"/>
      <c r="L45" s="481"/>
      <c r="M45" s="481"/>
      <c r="N45" s="481"/>
      <c r="O45" s="483">
        <v>60000</v>
      </c>
      <c r="P45" s="484" t="s">
        <v>74</v>
      </c>
      <c r="Q45" s="494">
        <v>60000</v>
      </c>
      <c r="R45" s="498"/>
    </row>
    <row r="46" spans="1:18" ht="42">
      <c r="A46" s="473">
        <v>2559</v>
      </c>
      <c r="B46" s="474" t="s">
        <v>823</v>
      </c>
      <c r="C46" s="507" t="s">
        <v>853</v>
      </c>
      <c r="D46" s="476" t="s">
        <v>456</v>
      </c>
      <c r="E46" s="476">
        <v>1</v>
      </c>
      <c r="F46" s="473" t="s">
        <v>803</v>
      </c>
      <c r="G46" s="473" t="s">
        <v>804</v>
      </c>
      <c r="H46" s="489"/>
      <c r="I46" s="489"/>
      <c r="J46" s="489"/>
      <c r="K46" s="509"/>
      <c r="L46" s="481"/>
      <c r="M46" s="481"/>
      <c r="N46" s="481"/>
      <c r="O46" s="483">
        <v>65000</v>
      </c>
      <c r="P46" s="484" t="s">
        <v>74</v>
      </c>
      <c r="Q46" s="494">
        <v>64200</v>
      </c>
      <c r="R46" s="498">
        <v>800</v>
      </c>
    </row>
    <row r="47" spans="1:18" ht="42">
      <c r="A47" s="473">
        <v>2559</v>
      </c>
      <c r="B47" s="474" t="s">
        <v>823</v>
      </c>
      <c r="C47" s="516" t="s">
        <v>854</v>
      </c>
      <c r="D47" s="517" t="s">
        <v>456</v>
      </c>
      <c r="E47" s="517">
        <v>1</v>
      </c>
      <c r="F47" s="478" t="s">
        <v>803</v>
      </c>
      <c r="G47" s="478" t="s">
        <v>804</v>
      </c>
      <c r="H47" s="479"/>
      <c r="I47" s="479"/>
      <c r="J47" s="479"/>
      <c r="K47" s="518"/>
      <c r="L47" s="519"/>
      <c r="M47" s="519"/>
      <c r="N47" s="519"/>
      <c r="O47" s="520">
        <v>243533.79</v>
      </c>
      <c r="P47" s="483">
        <v>36466.21</v>
      </c>
      <c r="Q47" s="485">
        <v>280000</v>
      </c>
      <c r="R47" s="521"/>
    </row>
    <row r="48" spans="1:18">
      <c r="A48" s="473">
        <v>2559</v>
      </c>
      <c r="B48" s="487" t="s">
        <v>855</v>
      </c>
      <c r="C48" s="507" t="s">
        <v>856</v>
      </c>
      <c r="D48" s="517"/>
      <c r="E48" s="476">
        <v>1</v>
      </c>
      <c r="F48" s="473" t="s">
        <v>803</v>
      </c>
      <c r="G48" s="478" t="s">
        <v>804</v>
      </c>
      <c r="H48" s="479"/>
      <c r="I48" s="479"/>
      <c r="J48" s="479"/>
      <c r="K48" s="518"/>
      <c r="L48" s="519"/>
      <c r="M48" s="519"/>
      <c r="N48" s="519"/>
      <c r="O48" s="483">
        <v>70000</v>
      </c>
      <c r="P48" s="483">
        <v>15000</v>
      </c>
      <c r="Q48" s="485">
        <v>70000</v>
      </c>
      <c r="R48" s="521"/>
    </row>
    <row r="49" spans="1:18">
      <c r="A49" s="473">
        <v>2559</v>
      </c>
      <c r="B49" s="487" t="s">
        <v>857</v>
      </c>
      <c r="C49" s="522" t="s">
        <v>858</v>
      </c>
      <c r="D49" s="517"/>
      <c r="E49" s="517">
        <v>1</v>
      </c>
      <c r="F49" s="478" t="s">
        <v>803</v>
      </c>
      <c r="G49" s="478" t="s">
        <v>804</v>
      </c>
      <c r="H49" s="479"/>
      <c r="I49" s="479"/>
      <c r="J49" s="479"/>
      <c r="K49" s="518"/>
      <c r="L49" s="519"/>
      <c r="M49" s="519"/>
      <c r="N49" s="519"/>
      <c r="O49" s="483">
        <v>12000</v>
      </c>
      <c r="P49" s="523" t="s">
        <v>74</v>
      </c>
      <c r="Q49" s="485">
        <v>11900</v>
      </c>
      <c r="R49" s="521">
        <v>100</v>
      </c>
    </row>
    <row r="50" spans="1:18">
      <c r="A50" s="473">
        <v>2559</v>
      </c>
      <c r="B50" s="487" t="s">
        <v>859</v>
      </c>
      <c r="C50" s="522" t="s">
        <v>858</v>
      </c>
      <c r="D50" s="517"/>
      <c r="E50" s="476">
        <v>1</v>
      </c>
      <c r="F50" s="473" t="s">
        <v>803</v>
      </c>
      <c r="G50" s="478" t="s">
        <v>804</v>
      </c>
      <c r="H50" s="479"/>
      <c r="I50" s="479"/>
      <c r="J50" s="479"/>
      <c r="K50" s="518"/>
      <c r="L50" s="519"/>
      <c r="M50" s="519"/>
      <c r="N50" s="519"/>
      <c r="O50" s="483">
        <v>12000</v>
      </c>
      <c r="P50" s="523" t="s">
        <v>74</v>
      </c>
      <c r="Q50" s="485">
        <v>11900</v>
      </c>
      <c r="R50" s="521">
        <v>100</v>
      </c>
    </row>
    <row r="51" spans="1:18">
      <c r="A51" s="473">
        <v>2559</v>
      </c>
      <c r="B51" s="487" t="s">
        <v>859</v>
      </c>
      <c r="C51" s="524" t="s">
        <v>747</v>
      </c>
      <c r="D51" s="517"/>
      <c r="E51" s="517">
        <v>1</v>
      </c>
      <c r="F51" s="478" t="s">
        <v>803</v>
      </c>
      <c r="G51" s="478" t="s">
        <v>804</v>
      </c>
      <c r="H51" s="479"/>
      <c r="I51" s="479"/>
      <c r="J51" s="479"/>
      <c r="K51" s="518"/>
      <c r="L51" s="519"/>
      <c r="M51" s="519"/>
      <c r="N51" s="519"/>
      <c r="O51" s="483">
        <v>15000</v>
      </c>
      <c r="P51" s="483">
        <v>5000</v>
      </c>
      <c r="Q51" s="485">
        <v>15000</v>
      </c>
      <c r="R51" s="521"/>
    </row>
    <row r="52" spans="1:18">
      <c r="A52" s="473">
        <v>2559</v>
      </c>
      <c r="B52" s="487" t="s">
        <v>860</v>
      </c>
      <c r="C52" s="524" t="s">
        <v>747</v>
      </c>
      <c r="D52" s="517"/>
      <c r="E52" s="476">
        <v>1</v>
      </c>
      <c r="F52" s="473" t="s">
        <v>803</v>
      </c>
      <c r="G52" s="478" t="s">
        <v>804</v>
      </c>
      <c r="H52" s="479"/>
      <c r="I52" s="479"/>
      <c r="J52" s="479"/>
      <c r="K52" s="518"/>
      <c r="L52" s="519"/>
      <c r="M52" s="519"/>
      <c r="N52" s="519"/>
      <c r="O52" s="483">
        <v>15000</v>
      </c>
      <c r="P52" s="483">
        <v>5000</v>
      </c>
      <c r="Q52" s="485">
        <v>15000</v>
      </c>
      <c r="R52" s="521"/>
    </row>
    <row r="53" spans="1:18">
      <c r="A53" s="473">
        <v>2559</v>
      </c>
      <c r="B53" s="487" t="s">
        <v>861</v>
      </c>
      <c r="C53" s="525" t="s">
        <v>185</v>
      </c>
      <c r="D53" s="517"/>
      <c r="E53" s="517">
        <v>1</v>
      </c>
      <c r="F53" s="478" t="s">
        <v>803</v>
      </c>
      <c r="G53" s="478" t="s">
        <v>804</v>
      </c>
      <c r="H53" s="479"/>
      <c r="I53" s="479"/>
      <c r="J53" s="479"/>
      <c r="K53" s="518"/>
      <c r="L53" s="519"/>
      <c r="M53" s="519"/>
      <c r="N53" s="519"/>
      <c r="O53" s="483">
        <v>17500</v>
      </c>
      <c r="P53" s="483">
        <v>2500</v>
      </c>
      <c r="Q53" s="485">
        <v>17500</v>
      </c>
      <c r="R53" s="521"/>
    </row>
    <row r="54" spans="1:18">
      <c r="A54" s="473">
        <v>2559</v>
      </c>
      <c r="B54" s="487" t="s">
        <v>861</v>
      </c>
      <c r="C54" s="525" t="s">
        <v>176</v>
      </c>
      <c r="D54" s="517"/>
      <c r="E54" s="476">
        <v>1</v>
      </c>
      <c r="F54" s="473" t="s">
        <v>803</v>
      </c>
      <c r="G54" s="478" t="s">
        <v>804</v>
      </c>
      <c r="H54" s="479"/>
      <c r="I54" s="479"/>
      <c r="J54" s="479"/>
      <c r="K54" s="518"/>
      <c r="L54" s="519"/>
      <c r="M54" s="519"/>
      <c r="N54" s="519"/>
      <c r="O54" s="483">
        <v>8500</v>
      </c>
      <c r="P54" s="483">
        <v>6500</v>
      </c>
      <c r="Q54" s="483">
        <v>8500</v>
      </c>
      <c r="R54" s="521"/>
    </row>
    <row r="55" spans="1:18">
      <c r="A55" s="473">
        <v>2559</v>
      </c>
      <c r="B55" s="487" t="s">
        <v>862</v>
      </c>
      <c r="C55" s="525" t="s">
        <v>176</v>
      </c>
      <c r="D55" s="517"/>
      <c r="E55" s="517">
        <v>1</v>
      </c>
      <c r="F55" s="478" t="s">
        <v>803</v>
      </c>
      <c r="G55" s="478" t="s">
        <v>804</v>
      </c>
      <c r="H55" s="479"/>
      <c r="I55" s="479"/>
      <c r="J55" s="479"/>
      <c r="K55" s="518"/>
      <c r="L55" s="519"/>
      <c r="M55" s="519"/>
      <c r="N55" s="519"/>
      <c r="O55" s="483">
        <v>8500</v>
      </c>
      <c r="P55" s="483">
        <v>6500</v>
      </c>
      <c r="Q55" s="483">
        <v>8500</v>
      </c>
      <c r="R55" s="521"/>
    </row>
    <row r="56" spans="1:18">
      <c r="A56" s="473">
        <v>2559</v>
      </c>
      <c r="B56" s="487" t="s">
        <v>857</v>
      </c>
      <c r="C56" s="525" t="s">
        <v>176</v>
      </c>
      <c r="D56" s="517"/>
      <c r="E56" s="476">
        <v>1</v>
      </c>
      <c r="F56" s="473" t="s">
        <v>803</v>
      </c>
      <c r="G56" s="478" t="s">
        <v>804</v>
      </c>
      <c r="H56" s="479"/>
      <c r="I56" s="479"/>
      <c r="J56" s="479"/>
      <c r="K56" s="518"/>
      <c r="L56" s="519"/>
      <c r="M56" s="519"/>
      <c r="N56" s="519"/>
      <c r="O56" s="483">
        <v>8500</v>
      </c>
      <c r="P56" s="483">
        <v>6500</v>
      </c>
      <c r="Q56" s="483">
        <v>8500</v>
      </c>
      <c r="R56" s="521"/>
    </row>
    <row r="57" spans="1:18">
      <c r="A57" s="473">
        <v>2559</v>
      </c>
      <c r="B57" s="487" t="s">
        <v>859</v>
      </c>
      <c r="C57" s="525" t="s">
        <v>176</v>
      </c>
      <c r="D57" s="517"/>
      <c r="E57" s="476">
        <v>1</v>
      </c>
      <c r="F57" s="473" t="s">
        <v>803</v>
      </c>
      <c r="G57" s="478" t="s">
        <v>804</v>
      </c>
      <c r="H57" s="479"/>
      <c r="I57" s="479"/>
      <c r="J57" s="479"/>
      <c r="K57" s="518"/>
      <c r="L57" s="519"/>
      <c r="M57" s="519"/>
      <c r="N57" s="519"/>
      <c r="O57" s="483">
        <v>8500</v>
      </c>
      <c r="P57" s="483">
        <v>6500</v>
      </c>
      <c r="Q57" s="483">
        <v>8500</v>
      </c>
      <c r="R57" s="521"/>
    </row>
    <row r="58" spans="1:18">
      <c r="A58" s="473">
        <v>2559</v>
      </c>
      <c r="B58" s="487" t="s">
        <v>860</v>
      </c>
      <c r="C58" s="525" t="s">
        <v>176</v>
      </c>
      <c r="D58" s="517"/>
      <c r="E58" s="517">
        <v>1</v>
      </c>
      <c r="F58" s="478" t="s">
        <v>803</v>
      </c>
      <c r="G58" s="478" t="s">
        <v>804</v>
      </c>
      <c r="H58" s="479"/>
      <c r="I58" s="479"/>
      <c r="J58" s="479"/>
      <c r="K58" s="518"/>
      <c r="L58" s="519"/>
      <c r="M58" s="519"/>
      <c r="N58" s="519"/>
      <c r="O58" s="483">
        <v>8500</v>
      </c>
      <c r="P58" s="483">
        <v>6500</v>
      </c>
      <c r="Q58" s="483">
        <v>8500</v>
      </c>
      <c r="R58" s="521"/>
    </row>
    <row r="59" spans="1:18">
      <c r="A59" s="473">
        <v>2559</v>
      </c>
      <c r="B59" s="487" t="s">
        <v>863</v>
      </c>
      <c r="C59" s="526" t="s">
        <v>864</v>
      </c>
      <c r="D59" s="517"/>
      <c r="E59" s="517">
        <v>1</v>
      </c>
      <c r="F59" s="478" t="s">
        <v>803</v>
      </c>
      <c r="G59" s="478" t="s">
        <v>804</v>
      </c>
      <c r="H59" s="479"/>
      <c r="I59" s="479"/>
      <c r="J59" s="479"/>
      <c r="K59" s="518"/>
      <c r="L59" s="519"/>
      <c r="M59" s="519"/>
      <c r="N59" s="519"/>
      <c r="O59" s="483">
        <v>8990</v>
      </c>
      <c r="P59" s="523" t="s">
        <v>74</v>
      </c>
      <c r="Q59" s="485">
        <v>8900</v>
      </c>
      <c r="R59" s="521">
        <v>90</v>
      </c>
    </row>
    <row r="60" spans="1:18">
      <c r="A60" s="473">
        <v>2559</v>
      </c>
      <c r="B60" s="487" t="s">
        <v>865</v>
      </c>
      <c r="C60" s="526" t="s">
        <v>864</v>
      </c>
      <c r="D60" s="517"/>
      <c r="E60" s="476">
        <v>1</v>
      </c>
      <c r="F60" s="473" t="s">
        <v>803</v>
      </c>
      <c r="G60" s="478" t="s">
        <v>804</v>
      </c>
      <c r="H60" s="479"/>
      <c r="I60" s="479"/>
      <c r="J60" s="479"/>
      <c r="K60" s="518"/>
      <c r="L60" s="519"/>
      <c r="M60" s="519"/>
      <c r="N60" s="519"/>
      <c r="O60" s="483">
        <v>8990</v>
      </c>
      <c r="P60" s="523" t="s">
        <v>74</v>
      </c>
      <c r="Q60" s="485">
        <v>8900</v>
      </c>
      <c r="R60" s="521">
        <v>90</v>
      </c>
    </row>
    <row r="61" spans="1:18">
      <c r="A61" s="473">
        <v>2559</v>
      </c>
      <c r="B61" s="487" t="s">
        <v>866</v>
      </c>
      <c r="C61" s="526" t="s">
        <v>864</v>
      </c>
      <c r="D61" s="517"/>
      <c r="E61" s="517">
        <v>1</v>
      </c>
      <c r="F61" s="478" t="s">
        <v>803</v>
      </c>
      <c r="G61" s="478" t="s">
        <v>804</v>
      </c>
      <c r="H61" s="479"/>
      <c r="I61" s="479"/>
      <c r="J61" s="479"/>
      <c r="K61" s="518"/>
      <c r="L61" s="519"/>
      <c r="M61" s="519"/>
      <c r="N61" s="519"/>
      <c r="O61" s="483">
        <v>8990</v>
      </c>
      <c r="P61" s="523" t="s">
        <v>74</v>
      </c>
      <c r="Q61" s="485">
        <v>8900</v>
      </c>
      <c r="R61" s="521">
        <v>90</v>
      </c>
    </row>
    <row r="62" spans="1:18">
      <c r="A62" s="473">
        <v>2559</v>
      </c>
      <c r="B62" s="487" t="s">
        <v>867</v>
      </c>
      <c r="C62" s="526" t="s">
        <v>864</v>
      </c>
      <c r="D62" s="517"/>
      <c r="E62" s="476">
        <v>1</v>
      </c>
      <c r="F62" s="473" t="s">
        <v>803</v>
      </c>
      <c r="G62" s="478" t="s">
        <v>804</v>
      </c>
      <c r="H62" s="479"/>
      <c r="I62" s="479"/>
      <c r="J62" s="479"/>
      <c r="K62" s="518"/>
      <c r="L62" s="519"/>
      <c r="M62" s="519"/>
      <c r="N62" s="519"/>
      <c r="O62" s="483">
        <v>8990</v>
      </c>
      <c r="P62" s="523" t="s">
        <v>74</v>
      </c>
      <c r="Q62" s="485">
        <v>8900</v>
      </c>
      <c r="R62" s="521">
        <v>90</v>
      </c>
    </row>
    <row r="63" spans="1:18">
      <c r="A63" s="473">
        <v>2559</v>
      </c>
      <c r="B63" s="487" t="s">
        <v>868</v>
      </c>
      <c r="C63" s="526" t="s">
        <v>869</v>
      </c>
      <c r="D63" s="517"/>
      <c r="E63" s="517">
        <v>1</v>
      </c>
      <c r="F63" s="478" t="s">
        <v>803</v>
      </c>
      <c r="G63" s="478" t="s">
        <v>804</v>
      </c>
      <c r="H63" s="479"/>
      <c r="I63" s="479"/>
      <c r="J63" s="479"/>
      <c r="K63" s="518"/>
      <c r="L63" s="519"/>
      <c r="M63" s="519"/>
      <c r="N63" s="519"/>
      <c r="O63" s="483">
        <v>17500</v>
      </c>
      <c r="P63" s="483">
        <v>2500</v>
      </c>
      <c r="Q63" s="483">
        <v>17500</v>
      </c>
      <c r="R63" s="521"/>
    </row>
    <row r="64" spans="1:18">
      <c r="A64" s="473">
        <v>2559</v>
      </c>
      <c r="B64" s="487" t="s">
        <v>870</v>
      </c>
      <c r="C64" s="526" t="s">
        <v>869</v>
      </c>
      <c r="D64" s="517"/>
      <c r="E64" s="476">
        <v>1</v>
      </c>
      <c r="F64" s="473" t="s">
        <v>803</v>
      </c>
      <c r="G64" s="478" t="s">
        <v>804</v>
      </c>
      <c r="H64" s="479"/>
      <c r="I64" s="479"/>
      <c r="J64" s="479"/>
      <c r="K64" s="518"/>
      <c r="L64" s="519"/>
      <c r="M64" s="519"/>
      <c r="N64" s="519"/>
      <c r="O64" s="483">
        <v>17500</v>
      </c>
      <c r="P64" s="483">
        <v>2500</v>
      </c>
      <c r="Q64" s="483">
        <v>17500</v>
      </c>
      <c r="R64" s="521"/>
    </row>
    <row r="65" spans="1:18">
      <c r="A65" s="473">
        <v>2559</v>
      </c>
      <c r="B65" s="487" t="s">
        <v>862</v>
      </c>
      <c r="C65" s="526" t="s">
        <v>871</v>
      </c>
      <c r="D65" s="517"/>
      <c r="E65" s="517">
        <v>1</v>
      </c>
      <c r="F65" s="478" t="s">
        <v>803</v>
      </c>
      <c r="G65" s="478" t="s">
        <v>804</v>
      </c>
      <c r="H65" s="479"/>
      <c r="I65" s="479"/>
      <c r="J65" s="479"/>
      <c r="K65" s="518"/>
      <c r="L65" s="519"/>
      <c r="M65" s="519"/>
      <c r="N65" s="519"/>
      <c r="O65" s="483">
        <v>9500</v>
      </c>
      <c r="P65" s="483">
        <v>4000</v>
      </c>
      <c r="Q65" s="483">
        <v>9500</v>
      </c>
      <c r="R65" s="521"/>
    </row>
    <row r="66" spans="1:18">
      <c r="A66" s="473">
        <v>2559</v>
      </c>
      <c r="B66" s="487" t="s">
        <v>872</v>
      </c>
      <c r="C66" s="526" t="s">
        <v>871</v>
      </c>
      <c r="D66" s="517"/>
      <c r="E66" s="476">
        <v>1</v>
      </c>
      <c r="F66" s="473" t="s">
        <v>803</v>
      </c>
      <c r="G66" s="478" t="s">
        <v>804</v>
      </c>
      <c r="H66" s="479"/>
      <c r="I66" s="479"/>
      <c r="J66" s="479"/>
      <c r="K66" s="518"/>
      <c r="L66" s="519"/>
      <c r="M66" s="519"/>
      <c r="N66" s="519"/>
      <c r="O66" s="483">
        <v>9500</v>
      </c>
      <c r="P66" s="483">
        <v>4000</v>
      </c>
      <c r="Q66" s="483">
        <v>9500</v>
      </c>
      <c r="R66" s="521"/>
    </row>
    <row r="67" spans="1:18">
      <c r="A67" s="473">
        <v>2559</v>
      </c>
      <c r="B67" s="487" t="s">
        <v>859</v>
      </c>
      <c r="C67" s="526" t="s">
        <v>200</v>
      </c>
      <c r="D67" s="476"/>
      <c r="E67" s="476">
        <v>1</v>
      </c>
      <c r="F67" s="473" t="s">
        <v>803</v>
      </c>
      <c r="G67" s="478" t="s">
        <v>804</v>
      </c>
      <c r="H67" s="489"/>
      <c r="I67" s="489"/>
      <c r="J67" s="489"/>
      <c r="K67" s="509"/>
      <c r="L67" s="481"/>
      <c r="M67" s="481"/>
      <c r="N67" s="481"/>
      <c r="O67" s="483">
        <v>22500</v>
      </c>
      <c r="P67" s="523" t="s">
        <v>74</v>
      </c>
      <c r="Q67" s="483">
        <v>22500</v>
      </c>
      <c r="R67" s="498"/>
    </row>
    <row r="68" spans="1:18">
      <c r="A68" s="473">
        <v>2559</v>
      </c>
      <c r="B68" s="487" t="s">
        <v>873</v>
      </c>
      <c r="C68" s="526" t="s">
        <v>200</v>
      </c>
      <c r="D68" s="517"/>
      <c r="E68" s="476">
        <v>1</v>
      </c>
      <c r="F68" s="473" t="s">
        <v>803</v>
      </c>
      <c r="G68" s="478" t="s">
        <v>804</v>
      </c>
      <c r="H68" s="479"/>
      <c r="I68" s="479"/>
      <c r="J68" s="479"/>
      <c r="K68" s="518"/>
      <c r="L68" s="519"/>
      <c r="M68" s="519"/>
      <c r="N68" s="519"/>
      <c r="O68" s="483">
        <v>22500</v>
      </c>
      <c r="P68" s="523" t="s">
        <v>74</v>
      </c>
      <c r="Q68" s="483">
        <v>22500</v>
      </c>
      <c r="R68" s="521"/>
    </row>
    <row r="69" spans="1:18">
      <c r="A69" s="473">
        <v>2559</v>
      </c>
      <c r="B69" s="487" t="s">
        <v>863</v>
      </c>
      <c r="C69" s="527" t="s">
        <v>874</v>
      </c>
      <c r="D69" s="517"/>
      <c r="E69" s="517">
        <v>1</v>
      </c>
      <c r="F69" s="478" t="s">
        <v>803</v>
      </c>
      <c r="G69" s="478" t="s">
        <v>804</v>
      </c>
      <c r="H69" s="479"/>
      <c r="I69" s="479"/>
      <c r="J69" s="479"/>
      <c r="K69" s="518"/>
      <c r="L69" s="519"/>
      <c r="M69" s="519"/>
      <c r="N69" s="519"/>
      <c r="O69" s="483">
        <v>12500</v>
      </c>
      <c r="P69" s="523" t="s">
        <v>74</v>
      </c>
      <c r="Q69" s="483">
        <v>12500</v>
      </c>
      <c r="R69" s="521"/>
    </row>
    <row r="70" spans="1:18">
      <c r="A70" s="473">
        <v>2559</v>
      </c>
      <c r="B70" s="487" t="s">
        <v>865</v>
      </c>
      <c r="C70" s="527" t="s">
        <v>874</v>
      </c>
      <c r="D70" s="517"/>
      <c r="E70" s="476">
        <v>1</v>
      </c>
      <c r="F70" s="473" t="s">
        <v>803</v>
      </c>
      <c r="G70" s="478" t="s">
        <v>804</v>
      </c>
      <c r="H70" s="479"/>
      <c r="I70" s="479"/>
      <c r="J70" s="479"/>
      <c r="K70" s="518"/>
      <c r="L70" s="519"/>
      <c r="M70" s="519"/>
      <c r="N70" s="519"/>
      <c r="O70" s="483">
        <v>12500</v>
      </c>
      <c r="P70" s="523" t="s">
        <v>74</v>
      </c>
      <c r="Q70" s="483">
        <v>12500</v>
      </c>
      <c r="R70" s="521"/>
    </row>
    <row r="71" spans="1:18">
      <c r="A71" s="473">
        <v>2559</v>
      </c>
      <c r="B71" s="487" t="s">
        <v>859</v>
      </c>
      <c r="C71" s="527" t="s">
        <v>874</v>
      </c>
      <c r="D71" s="517"/>
      <c r="E71" s="517">
        <v>1</v>
      </c>
      <c r="F71" s="478" t="s">
        <v>803</v>
      </c>
      <c r="G71" s="478" t="s">
        <v>804</v>
      </c>
      <c r="H71" s="479"/>
      <c r="I71" s="479"/>
      <c r="J71" s="479"/>
      <c r="K71" s="518"/>
      <c r="L71" s="519"/>
      <c r="M71" s="519"/>
      <c r="N71" s="519"/>
      <c r="O71" s="483">
        <v>12500</v>
      </c>
      <c r="P71" s="523" t="s">
        <v>74</v>
      </c>
      <c r="Q71" s="483">
        <v>12500</v>
      </c>
      <c r="R71" s="521"/>
    </row>
    <row r="72" spans="1:18">
      <c r="A72" s="473">
        <v>2559</v>
      </c>
      <c r="B72" s="487" t="s">
        <v>875</v>
      </c>
      <c r="C72" s="527" t="s">
        <v>874</v>
      </c>
      <c r="D72" s="517"/>
      <c r="E72" s="476">
        <v>1</v>
      </c>
      <c r="F72" s="473" t="s">
        <v>803</v>
      </c>
      <c r="G72" s="478" t="s">
        <v>804</v>
      </c>
      <c r="H72" s="479"/>
      <c r="I72" s="479"/>
      <c r="J72" s="479"/>
      <c r="K72" s="518"/>
      <c r="L72" s="519"/>
      <c r="M72" s="519"/>
      <c r="N72" s="519"/>
      <c r="O72" s="483">
        <v>12500</v>
      </c>
      <c r="P72" s="523" t="s">
        <v>74</v>
      </c>
      <c r="Q72" s="483">
        <v>12500</v>
      </c>
      <c r="R72" s="521"/>
    </row>
    <row r="73" spans="1:18" ht="14.25" customHeight="1">
      <c r="A73" s="1006" t="s">
        <v>679</v>
      </c>
      <c r="B73" s="1009" t="s">
        <v>785</v>
      </c>
      <c r="C73" s="1009" t="s">
        <v>7</v>
      </c>
      <c r="D73" s="1009" t="s">
        <v>786</v>
      </c>
      <c r="E73" s="1009" t="s">
        <v>416</v>
      </c>
      <c r="F73" s="1009" t="s">
        <v>787</v>
      </c>
      <c r="G73" s="1012" t="s">
        <v>788</v>
      </c>
      <c r="H73" s="461"/>
      <c r="I73" s="462"/>
      <c r="J73" s="462"/>
      <c r="K73" s="462"/>
      <c r="L73" s="462"/>
      <c r="M73" s="462"/>
      <c r="N73" s="463"/>
      <c r="O73" s="1015" t="s">
        <v>789</v>
      </c>
      <c r="P73" s="1016" t="s">
        <v>790</v>
      </c>
      <c r="Q73" s="1019" t="s">
        <v>421</v>
      </c>
      <c r="R73" s="999" t="s">
        <v>791</v>
      </c>
    </row>
    <row r="74" spans="1:18" ht="12" customHeight="1">
      <c r="A74" s="1007"/>
      <c r="B74" s="1010"/>
      <c r="C74" s="1010"/>
      <c r="D74" s="1010"/>
      <c r="E74" s="1010"/>
      <c r="F74" s="1010"/>
      <c r="G74" s="1013"/>
      <c r="H74" s="464"/>
      <c r="I74" s="465"/>
      <c r="J74" s="465"/>
      <c r="K74" s="465"/>
      <c r="L74" s="465"/>
      <c r="M74" s="465"/>
      <c r="N74" s="466"/>
      <c r="O74" s="1015"/>
      <c r="P74" s="1017"/>
      <c r="Q74" s="1020"/>
      <c r="R74" s="1000"/>
    </row>
    <row r="75" spans="1:18">
      <c r="A75" s="1007"/>
      <c r="B75" s="1010"/>
      <c r="C75" s="1010"/>
      <c r="D75" s="1010"/>
      <c r="E75" s="1010"/>
      <c r="F75" s="1010"/>
      <c r="G75" s="1013"/>
      <c r="H75" s="1002" t="s">
        <v>792</v>
      </c>
      <c r="I75" s="1003"/>
      <c r="J75" s="1004"/>
      <c r="K75" s="1002" t="s">
        <v>793</v>
      </c>
      <c r="L75" s="1003"/>
      <c r="M75" s="1003"/>
      <c r="N75" s="1004"/>
      <c r="O75" s="1015"/>
      <c r="P75" s="1017"/>
      <c r="Q75" s="1020"/>
      <c r="R75" s="1000"/>
    </row>
    <row r="76" spans="1:18" ht="85.5" customHeight="1">
      <c r="A76" s="1008"/>
      <c r="B76" s="1011"/>
      <c r="C76" s="1011"/>
      <c r="D76" s="1011"/>
      <c r="E76" s="1011"/>
      <c r="F76" s="1011"/>
      <c r="G76" s="1014"/>
      <c r="H76" s="467" t="s">
        <v>794</v>
      </c>
      <c r="I76" s="467" t="s">
        <v>795</v>
      </c>
      <c r="J76" s="467" t="s">
        <v>796</v>
      </c>
      <c r="K76" s="467" t="s">
        <v>797</v>
      </c>
      <c r="L76" s="467" t="s">
        <v>798</v>
      </c>
      <c r="M76" s="467" t="s">
        <v>799</v>
      </c>
      <c r="N76" s="467" t="s">
        <v>800</v>
      </c>
      <c r="O76" s="1015"/>
      <c r="P76" s="1018"/>
      <c r="Q76" s="1021"/>
      <c r="R76" s="1001"/>
    </row>
    <row r="77" spans="1:18">
      <c r="A77" s="473">
        <v>2559</v>
      </c>
      <c r="B77" s="487" t="s">
        <v>872</v>
      </c>
      <c r="C77" s="527" t="s">
        <v>874</v>
      </c>
      <c r="D77" s="517"/>
      <c r="E77" s="517">
        <v>1</v>
      </c>
      <c r="F77" s="478" t="s">
        <v>803</v>
      </c>
      <c r="G77" s="478" t="s">
        <v>804</v>
      </c>
      <c r="H77" s="479"/>
      <c r="I77" s="479"/>
      <c r="J77" s="479"/>
      <c r="K77" s="518"/>
      <c r="L77" s="519"/>
      <c r="M77" s="519"/>
      <c r="N77" s="519"/>
      <c r="O77" s="483">
        <v>12500</v>
      </c>
      <c r="P77" s="523" t="s">
        <v>74</v>
      </c>
      <c r="Q77" s="483">
        <v>12500</v>
      </c>
      <c r="R77" s="521"/>
    </row>
    <row r="78" spans="1:18">
      <c r="A78" s="473">
        <v>2559</v>
      </c>
      <c r="B78" s="487" t="s">
        <v>873</v>
      </c>
      <c r="C78" s="527" t="s">
        <v>874</v>
      </c>
      <c r="D78" s="517"/>
      <c r="E78" s="476">
        <v>1</v>
      </c>
      <c r="F78" s="473" t="s">
        <v>803</v>
      </c>
      <c r="G78" s="478" t="s">
        <v>804</v>
      </c>
      <c r="H78" s="479"/>
      <c r="I78" s="479"/>
      <c r="J78" s="479"/>
      <c r="K78" s="518"/>
      <c r="L78" s="519"/>
      <c r="M78" s="519"/>
      <c r="N78" s="519"/>
      <c r="O78" s="483">
        <v>12500</v>
      </c>
      <c r="P78" s="523" t="s">
        <v>74</v>
      </c>
      <c r="Q78" s="483">
        <v>12500</v>
      </c>
      <c r="R78" s="521"/>
    </row>
    <row r="79" spans="1:18">
      <c r="A79" s="473">
        <v>2559</v>
      </c>
      <c r="B79" s="487" t="s">
        <v>876</v>
      </c>
      <c r="C79" s="527" t="s">
        <v>874</v>
      </c>
      <c r="D79" s="517"/>
      <c r="E79" s="517">
        <v>1</v>
      </c>
      <c r="F79" s="478" t="s">
        <v>803</v>
      </c>
      <c r="G79" s="478" t="s">
        <v>804</v>
      </c>
      <c r="H79" s="479"/>
      <c r="I79" s="479"/>
      <c r="J79" s="479"/>
      <c r="K79" s="518"/>
      <c r="L79" s="519"/>
      <c r="M79" s="519"/>
      <c r="N79" s="519"/>
      <c r="O79" s="483">
        <v>12500</v>
      </c>
      <c r="P79" s="523" t="s">
        <v>74</v>
      </c>
      <c r="Q79" s="483">
        <v>12500</v>
      </c>
      <c r="R79" s="521"/>
    </row>
    <row r="80" spans="1:18">
      <c r="A80" s="473">
        <v>2559</v>
      </c>
      <c r="B80" s="487" t="s">
        <v>877</v>
      </c>
      <c r="C80" s="527" t="s">
        <v>874</v>
      </c>
      <c r="D80" s="517"/>
      <c r="E80" s="476">
        <v>1</v>
      </c>
      <c r="F80" s="473" t="s">
        <v>803</v>
      </c>
      <c r="G80" s="478" t="s">
        <v>804</v>
      </c>
      <c r="H80" s="479"/>
      <c r="I80" s="479"/>
      <c r="J80" s="479"/>
      <c r="K80" s="518"/>
      <c r="L80" s="519"/>
      <c r="M80" s="519"/>
      <c r="N80" s="519"/>
      <c r="O80" s="483">
        <v>12500</v>
      </c>
      <c r="P80" s="523" t="s">
        <v>74</v>
      </c>
      <c r="Q80" s="483">
        <v>12500</v>
      </c>
      <c r="R80" s="521"/>
    </row>
    <row r="81" spans="1:18">
      <c r="A81" s="473">
        <v>2559</v>
      </c>
      <c r="B81" s="487" t="s">
        <v>878</v>
      </c>
      <c r="C81" s="527" t="s">
        <v>874</v>
      </c>
      <c r="D81" s="517"/>
      <c r="E81" s="517">
        <v>1</v>
      </c>
      <c r="F81" s="478" t="s">
        <v>803</v>
      </c>
      <c r="G81" s="478" t="s">
        <v>804</v>
      </c>
      <c r="H81" s="479"/>
      <c r="I81" s="479"/>
      <c r="J81" s="479"/>
      <c r="K81" s="518"/>
      <c r="L81" s="519"/>
      <c r="M81" s="519"/>
      <c r="N81" s="519"/>
      <c r="O81" s="483">
        <v>12500</v>
      </c>
      <c r="P81" s="523" t="s">
        <v>74</v>
      </c>
      <c r="Q81" s="483">
        <v>12500</v>
      </c>
      <c r="R81" s="521"/>
    </row>
    <row r="82" spans="1:18">
      <c r="A82" s="473">
        <v>2559</v>
      </c>
      <c r="B82" s="487" t="s">
        <v>879</v>
      </c>
      <c r="C82" s="527" t="s">
        <v>874</v>
      </c>
      <c r="D82" s="517"/>
      <c r="E82" s="476">
        <v>1</v>
      </c>
      <c r="F82" s="473" t="s">
        <v>803</v>
      </c>
      <c r="G82" s="478" t="s">
        <v>804</v>
      </c>
      <c r="H82" s="479"/>
      <c r="I82" s="479"/>
      <c r="J82" s="479"/>
      <c r="K82" s="518"/>
      <c r="L82" s="519"/>
      <c r="M82" s="519"/>
      <c r="N82" s="519"/>
      <c r="O82" s="483">
        <v>12500</v>
      </c>
      <c r="P82" s="523" t="s">
        <v>74</v>
      </c>
      <c r="Q82" s="483">
        <v>12500</v>
      </c>
      <c r="R82" s="521"/>
    </row>
    <row r="83" spans="1:18">
      <c r="A83" s="473">
        <v>2559</v>
      </c>
      <c r="B83" s="487" t="s">
        <v>867</v>
      </c>
      <c r="C83" s="527" t="s">
        <v>874</v>
      </c>
      <c r="D83" s="517"/>
      <c r="E83" s="517">
        <v>1</v>
      </c>
      <c r="F83" s="478" t="s">
        <v>803</v>
      </c>
      <c r="G83" s="478" t="s">
        <v>804</v>
      </c>
      <c r="H83" s="479"/>
      <c r="I83" s="479"/>
      <c r="J83" s="479"/>
      <c r="K83" s="518"/>
      <c r="L83" s="519"/>
      <c r="M83" s="519"/>
      <c r="N83" s="519"/>
      <c r="O83" s="483">
        <v>12500</v>
      </c>
      <c r="P83" s="523" t="s">
        <v>74</v>
      </c>
      <c r="Q83" s="483">
        <v>12500</v>
      </c>
      <c r="R83" s="521"/>
    </row>
    <row r="84" spans="1:18">
      <c r="A84" s="473">
        <v>2559</v>
      </c>
      <c r="B84" s="487" t="s">
        <v>870</v>
      </c>
      <c r="C84" s="527" t="s">
        <v>874</v>
      </c>
      <c r="D84" s="517"/>
      <c r="E84" s="476">
        <v>1</v>
      </c>
      <c r="F84" s="473" t="s">
        <v>803</v>
      </c>
      <c r="G84" s="478" t="s">
        <v>804</v>
      </c>
      <c r="H84" s="479"/>
      <c r="I84" s="479"/>
      <c r="J84" s="479"/>
      <c r="K84" s="518"/>
      <c r="L84" s="519"/>
      <c r="M84" s="519"/>
      <c r="N84" s="519"/>
      <c r="O84" s="483">
        <v>12500</v>
      </c>
      <c r="P84" s="523" t="s">
        <v>74</v>
      </c>
      <c r="Q84" s="483">
        <v>12500</v>
      </c>
      <c r="R84" s="521"/>
    </row>
    <row r="85" spans="1:18">
      <c r="A85" s="473">
        <v>2559</v>
      </c>
      <c r="B85" s="487" t="s">
        <v>880</v>
      </c>
      <c r="C85" s="507" t="s">
        <v>856</v>
      </c>
      <c r="D85" s="517"/>
      <c r="E85" s="517">
        <v>1</v>
      </c>
      <c r="F85" s="478" t="s">
        <v>803</v>
      </c>
      <c r="G85" s="478" t="s">
        <v>804</v>
      </c>
      <c r="H85" s="479"/>
      <c r="I85" s="479"/>
      <c r="J85" s="479"/>
      <c r="K85" s="518"/>
      <c r="L85" s="519"/>
      <c r="M85" s="519"/>
      <c r="N85" s="519"/>
      <c r="O85" s="483">
        <v>70000</v>
      </c>
      <c r="P85" s="483">
        <v>15000</v>
      </c>
      <c r="Q85" s="483">
        <v>70000</v>
      </c>
      <c r="R85" s="521"/>
    </row>
    <row r="86" spans="1:18">
      <c r="A86" s="473">
        <v>2559</v>
      </c>
      <c r="B86" s="487" t="s">
        <v>862</v>
      </c>
      <c r="C86" s="507" t="s">
        <v>856</v>
      </c>
      <c r="D86" s="517"/>
      <c r="E86" s="476">
        <v>1</v>
      </c>
      <c r="F86" s="473" t="s">
        <v>803</v>
      </c>
      <c r="G86" s="478" t="s">
        <v>804</v>
      </c>
      <c r="H86" s="479"/>
      <c r="I86" s="479"/>
      <c r="J86" s="479"/>
      <c r="K86" s="518"/>
      <c r="L86" s="519"/>
      <c r="M86" s="519"/>
      <c r="N86" s="519"/>
      <c r="O86" s="483">
        <v>70000</v>
      </c>
      <c r="P86" s="483">
        <v>15000</v>
      </c>
      <c r="Q86" s="483">
        <v>70000</v>
      </c>
      <c r="R86" s="521"/>
    </row>
    <row r="87" spans="1:18">
      <c r="A87" s="473">
        <v>2559</v>
      </c>
      <c r="B87" s="487" t="s">
        <v>875</v>
      </c>
      <c r="C87" s="528" t="s">
        <v>881</v>
      </c>
      <c r="D87" s="517"/>
      <c r="E87" s="476">
        <v>1</v>
      </c>
      <c r="F87" s="473" t="s">
        <v>803</v>
      </c>
      <c r="G87" s="478" t="s">
        <v>804</v>
      </c>
      <c r="H87" s="479"/>
      <c r="I87" s="479"/>
      <c r="J87" s="479"/>
      <c r="K87" s="518"/>
      <c r="L87" s="519"/>
      <c r="M87" s="519"/>
      <c r="N87" s="519"/>
      <c r="O87" s="483">
        <v>30000</v>
      </c>
      <c r="P87" s="483">
        <v>3000</v>
      </c>
      <c r="Q87" s="483">
        <v>30000</v>
      </c>
      <c r="R87" s="521"/>
    </row>
    <row r="88" spans="1:18">
      <c r="A88" s="473">
        <v>2559</v>
      </c>
      <c r="B88" s="487" t="s">
        <v>882</v>
      </c>
      <c r="C88" s="528" t="s">
        <v>883</v>
      </c>
      <c r="D88" s="517"/>
      <c r="E88" s="517">
        <v>2</v>
      </c>
      <c r="F88" s="478" t="s">
        <v>803</v>
      </c>
      <c r="G88" s="478" t="s">
        <v>804</v>
      </c>
      <c r="H88" s="479"/>
      <c r="I88" s="479"/>
      <c r="J88" s="479"/>
      <c r="K88" s="518"/>
      <c r="L88" s="519"/>
      <c r="M88" s="519"/>
      <c r="N88" s="519"/>
      <c r="O88" s="483">
        <v>10000</v>
      </c>
      <c r="P88" s="483">
        <v>3000</v>
      </c>
      <c r="Q88" s="483">
        <v>10000</v>
      </c>
      <c r="R88" s="521"/>
    </row>
    <row r="89" spans="1:18">
      <c r="A89" s="473">
        <v>2559</v>
      </c>
      <c r="B89" s="487" t="s">
        <v>879</v>
      </c>
      <c r="C89" s="528" t="s">
        <v>883</v>
      </c>
      <c r="D89" s="517"/>
      <c r="E89" s="476">
        <v>1</v>
      </c>
      <c r="F89" s="473" t="s">
        <v>803</v>
      </c>
      <c r="G89" s="478" t="s">
        <v>804</v>
      </c>
      <c r="H89" s="479"/>
      <c r="I89" s="479"/>
      <c r="J89" s="479"/>
      <c r="K89" s="518"/>
      <c r="L89" s="519"/>
      <c r="M89" s="519"/>
      <c r="N89" s="519"/>
      <c r="O89" s="483">
        <v>5000</v>
      </c>
      <c r="P89" s="483">
        <v>1500</v>
      </c>
      <c r="Q89" s="483">
        <v>5000</v>
      </c>
      <c r="R89" s="521"/>
    </row>
    <row r="90" spans="1:18">
      <c r="A90" s="473">
        <v>2559</v>
      </c>
      <c r="B90" s="487" t="s">
        <v>866</v>
      </c>
      <c r="C90" s="524" t="s">
        <v>884</v>
      </c>
      <c r="D90" s="517"/>
      <c r="E90" s="517">
        <v>1</v>
      </c>
      <c r="F90" s="478" t="s">
        <v>803</v>
      </c>
      <c r="G90" s="478" t="s">
        <v>804</v>
      </c>
      <c r="H90" s="479"/>
      <c r="I90" s="479"/>
      <c r="J90" s="479"/>
      <c r="K90" s="518"/>
      <c r="L90" s="519"/>
      <c r="M90" s="519"/>
      <c r="N90" s="519"/>
      <c r="O90" s="483">
        <v>10350</v>
      </c>
      <c r="P90" s="483">
        <v>650</v>
      </c>
      <c r="Q90" s="483">
        <v>10350</v>
      </c>
      <c r="R90" s="521"/>
    </row>
    <row r="91" spans="1:18">
      <c r="A91" s="473">
        <v>2559</v>
      </c>
      <c r="B91" s="487" t="s">
        <v>882</v>
      </c>
      <c r="C91" s="524" t="s">
        <v>45</v>
      </c>
      <c r="D91" s="517"/>
      <c r="E91" s="476">
        <v>1</v>
      </c>
      <c r="F91" s="473" t="s">
        <v>803</v>
      </c>
      <c r="G91" s="478" t="s">
        <v>804</v>
      </c>
      <c r="H91" s="479"/>
      <c r="I91" s="479"/>
      <c r="J91" s="479"/>
      <c r="K91" s="518"/>
      <c r="L91" s="519"/>
      <c r="M91" s="519"/>
      <c r="N91" s="519"/>
      <c r="O91" s="483">
        <v>20000</v>
      </c>
      <c r="P91" s="483">
        <v>20000</v>
      </c>
      <c r="Q91" s="483">
        <v>20000</v>
      </c>
      <c r="R91" s="521"/>
    </row>
    <row r="92" spans="1:18">
      <c r="A92" s="473">
        <v>2559</v>
      </c>
      <c r="B92" s="487" t="s">
        <v>885</v>
      </c>
      <c r="C92" s="529" t="s">
        <v>886</v>
      </c>
      <c r="D92" s="517"/>
      <c r="E92" s="476">
        <v>46</v>
      </c>
      <c r="F92" s="473" t="s">
        <v>803</v>
      </c>
      <c r="G92" s="478" t="s">
        <v>804</v>
      </c>
      <c r="H92" s="479"/>
      <c r="I92" s="479"/>
      <c r="J92" s="479"/>
      <c r="K92" s="518"/>
      <c r="L92" s="519"/>
      <c r="M92" s="519"/>
      <c r="N92" s="519"/>
      <c r="O92" s="483">
        <v>276000</v>
      </c>
      <c r="P92" s="523" t="s">
        <v>74</v>
      </c>
      <c r="Q92" s="485">
        <v>273700</v>
      </c>
      <c r="R92" s="521">
        <v>2300</v>
      </c>
    </row>
    <row r="93" spans="1:18" ht="24" customHeight="1">
      <c r="A93" s="530"/>
      <c r="B93" s="531"/>
      <c r="C93" s="532" t="s">
        <v>515</v>
      </c>
      <c r="D93" s="533"/>
      <c r="E93" s="533"/>
      <c r="F93" s="534"/>
      <c r="G93" s="534"/>
      <c r="H93" s="535"/>
      <c r="I93" s="535"/>
      <c r="J93" s="535"/>
      <c r="K93" s="536"/>
      <c r="L93" s="536"/>
      <c r="M93" s="537"/>
      <c r="N93" s="538"/>
      <c r="O93" s="539">
        <f>SUM(O8:O92)</f>
        <v>7893353.79</v>
      </c>
      <c r="P93" s="540">
        <f>SUM(P8:P91)</f>
        <v>231008.73</v>
      </c>
      <c r="Q93" s="540"/>
      <c r="R93" s="541"/>
    </row>
    <row r="94" spans="1:18" ht="24" customHeight="1">
      <c r="A94" s="530"/>
      <c r="B94" s="531"/>
      <c r="C94" s="542"/>
      <c r="D94" s="543"/>
      <c r="E94" s="543"/>
      <c r="F94" s="530"/>
      <c r="G94" s="530"/>
      <c r="H94" s="544"/>
      <c r="I94" s="544"/>
      <c r="J94" s="544"/>
      <c r="K94" s="545"/>
      <c r="L94" s="545"/>
      <c r="M94" s="546"/>
      <c r="N94" s="547"/>
      <c r="O94" s="548"/>
      <c r="P94" s="549"/>
      <c r="Q94" s="549"/>
      <c r="R94" s="550"/>
    </row>
    <row r="95" spans="1:18" ht="24" customHeight="1">
      <c r="A95" s="530"/>
      <c r="B95" s="531"/>
      <c r="C95" s="542"/>
      <c r="D95" s="543"/>
      <c r="E95" s="543"/>
      <c r="F95" s="530"/>
      <c r="G95" s="530"/>
      <c r="H95" s="544"/>
      <c r="I95" s="544"/>
      <c r="J95" s="544"/>
      <c r="K95" s="545"/>
      <c r="L95" s="545"/>
      <c r="M95" s="546"/>
      <c r="N95" s="547"/>
      <c r="O95" s="548"/>
      <c r="P95" s="549"/>
      <c r="Q95" s="549"/>
      <c r="R95" s="550"/>
    </row>
    <row r="96" spans="1:18" ht="24" customHeight="1">
      <c r="A96" s="1006" t="s">
        <v>679</v>
      </c>
      <c r="B96" s="1009" t="s">
        <v>785</v>
      </c>
      <c r="C96" s="1009" t="s">
        <v>7</v>
      </c>
      <c r="D96" s="1009" t="s">
        <v>786</v>
      </c>
      <c r="E96" s="1009" t="s">
        <v>416</v>
      </c>
      <c r="F96" s="1009" t="s">
        <v>787</v>
      </c>
      <c r="G96" s="1012" t="s">
        <v>788</v>
      </c>
      <c r="H96" s="1028"/>
      <c r="I96" s="1028"/>
      <c r="J96" s="1028"/>
      <c r="K96" s="1028"/>
      <c r="L96" s="1028"/>
      <c r="M96" s="1028"/>
      <c r="N96" s="1028"/>
      <c r="O96" s="1015" t="s">
        <v>789</v>
      </c>
      <c r="P96" s="1016" t="s">
        <v>790</v>
      </c>
      <c r="Q96" s="1019" t="s">
        <v>421</v>
      </c>
      <c r="R96" s="999" t="s">
        <v>791</v>
      </c>
    </row>
    <row r="97" spans="1:19" ht="24" customHeight="1">
      <c r="A97" s="1007"/>
      <c r="B97" s="1010"/>
      <c r="C97" s="1010"/>
      <c r="D97" s="1010"/>
      <c r="E97" s="1010"/>
      <c r="F97" s="1010"/>
      <c r="G97" s="1013"/>
      <c r="H97" s="1029"/>
      <c r="I97" s="1029"/>
      <c r="J97" s="1029"/>
      <c r="K97" s="1029"/>
      <c r="L97" s="1029"/>
      <c r="M97" s="1029"/>
      <c r="N97" s="1029"/>
      <c r="O97" s="1015"/>
      <c r="P97" s="1017"/>
      <c r="Q97" s="1020"/>
      <c r="R97" s="1000"/>
    </row>
    <row r="98" spans="1:19" ht="24" customHeight="1">
      <c r="A98" s="1007"/>
      <c r="B98" s="1010"/>
      <c r="C98" s="1010"/>
      <c r="D98" s="1010"/>
      <c r="E98" s="1010"/>
      <c r="F98" s="1010"/>
      <c r="G98" s="1013"/>
      <c r="H98" s="1002" t="s">
        <v>792</v>
      </c>
      <c r="I98" s="1003"/>
      <c r="J98" s="1004"/>
      <c r="K98" s="1002" t="s">
        <v>793</v>
      </c>
      <c r="L98" s="1003"/>
      <c r="M98" s="1003"/>
      <c r="N98" s="1004"/>
      <c r="O98" s="1015"/>
      <c r="P98" s="1017"/>
      <c r="Q98" s="1020"/>
      <c r="R98" s="1000"/>
    </row>
    <row r="99" spans="1:19" ht="24" customHeight="1">
      <c r="A99" s="1030"/>
      <c r="B99" s="1027"/>
      <c r="C99" s="1027"/>
      <c r="D99" s="1027"/>
      <c r="E99" s="1027"/>
      <c r="F99" s="1027"/>
      <c r="G99" s="1014"/>
      <c r="H99" s="467" t="s">
        <v>794</v>
      </c>
      <c r="I99" s="467" t="s">
        <v>795</v>
      </c>
      <c r="J99" s="467" t="s">
        <v>796</v>
      </c>
      <c r="K99" s="467" t="s">
        <v>797</v>
      </c>
      <c r="L99" s="467" t="s">
        <v>798</v>
      </c>
      <c r="M99" s="467" t="s">
        <v>799</v>
      </c>
      <c r="N99" s="467" t="s">
        <v>800</v>
      </c>
      <c r="O99" s="1015"/>
      <c r="P99" s="1026"/>
      <c r="Q99" s="1024"/>
      <c r="R99" s="1025"/>
    </row>
    <row r="100" spans="1:19" ht="24" customHeight="1">
      <c r="A100" s="1022" t="s">
        <v>887</v>
      </c>
      <c r="B100" s="1023"/>
      <c r="C100" s="468"/>
      <c r="D100" s="469"/>
      <c r="E100" s="469"/>
      <c r="F100" s="469"/>
      <c r="G100" s="469"/>
      <c r="H100" s="468"/>
      <c r="I100" s="468"/>
      <c r="J100" s="468"/>
      <c r="K100" s="468"/>
      <c r="L100" s="468"/>
      <c r="M100" s="468"/>
      <c r="N100" s="470"/>
      <c r="O100" s="471"/>
      <c r="P100" s="471"/>
      <c r="Q100" s="471"/>
      <c r="R100" s="472"/>
    </row>
    <row r="101" spans="1:19" ht="24" customHeight="1">
      <c r="A101" s="473">
        <v>2559</v>
      </c>
      <c r="B101" s="551" t="s">
        <v>888</v>
      </c>
      <c r="C101" s="552" t="s">
        <v>889</v>
      </c>
      <c r="D101" s="553"/>
      <c r="E101" s="554">
        <v>1</v>
      </c>
      <c r="F101" s="554" t="s">
        <v>215</v>
      </c>
      <c r="G101" s="473" t="s">
        <v>804</v>
      </c>
      <c r="H101" s="555"/>
      <c r="I101" s="555"/>
      <c r="J101" s="555"/>
      <c r="K101" s="556"/>
      <c r="L101" s="556"/>
      <c r="M101" s="557"/>
      <c r="N101" s="558"/>
      <c r="O101" s="559">
        <v>1216974.5</v>
      </c>
      <c r="P101" s="560">
        <v>183025.5</v>
      </c>
      <c r="Q101" s="561">
        <v>1400000</v>
      </c>
      <c r="R101" s="562"/>
    </row>
    <row r="102" spans="1:19" ht="24" customHeight="1">
      <c r="A102" s="530"/>
      <c r="B102" s="531"/>
      <c r="C102" s="563" t="s">
        <v>515</v>
      </c>
      <c r="D102" s="532"/>
      <c r="E102" s="532"/>
      <c r="F102" s="532"/>
      <c r="G102" s="532"/>
      <c r="H102" s="532"/>
      <c r="I102" s="532"/>
      <c r="J102" s="532"/>
      <c r="K102" s="532"/>
      <c r="L102" s="532"/>
      <c r="M102" s="532"/>
      <c r="N102" s="532"/>
      <c r="O102" s="564">
        <f>SUM(O101:O101)</f>
        <v>1216974.5</v>
      </c>
      <c r="P102" s="541">
        <f>SUM(P101)</f>
        <v>183025.5</v>
      </c>
      <c r="Q102" s="565">
        <f>SUM(Q101:Q101)</f>
        <v>1400000</v>
      </c>
      <c r="R102" s="566">
        <f>SUM(R101:R101)</f>
        <v>0</v>
      </c>
    </row>
    <row r="103" spans="1:19" ht="24" customHeight="1">
      <c r="A103" s="530"/>
      <c r="B103" s="531"/>
      <c r="C103" s="542"/>
      <c r="D103" s="543"/>
      <c r="E103" s="530"/>
      <c r="F103" s="530"/>
      <c r="G103" s="530"/>
      <c r="H103" s="544"/>
      <c r="I103" s="544"/>
      <c r="J103" s="544"/>
      <c r="K103" s="545"/>
      <c r="L103" s="545"/>
      <c r="M103" s="546"/>
      <c r="N103" s="547"/>
      <c r="O103" s="567"/>
      <c r="P103" s="568"/>
      <c r="Q103" s="549"/>
      <c r="R103" s="550"/>
    </row>
    <row r="104" spans="1:19">
      <c r="A104" s="569"/>
      <c r="B104" s="569"/>
      <c r="C104" s="542"/>
      <c r="D104" s="569"/>
      <c r="E104" s="569"/>
      <c r="F104" s="569"/>
      <c r="G104" s="569"/>
      <c r="H104" s="570"/>
      <c r="I104" s="570"/>
      <c r="J104" s="570"/>
      <c r="K104" s="570"/>
      <c r="L104" s="545"/>
      <c r="M104" s="545"/>
      <c r="N104" s="542"/>
      <c r="O104" s="571"/>
      <c r="P104" s="572"/>
      <c r="Q104" s="571"/>
      <c r="R104" s="573"/>
      <c r="S104" s="574"/>
    </row>
  </sheetData>
  <mergeCells count="56">
    <mergeCell ref="F96:F99"/>
    <mergeCell ref="A100:B100"/>
    <mergeCell ref="G96:G99"/>
    <mergeCell ref="H96:N97"/>
    <mergeCell ref="O96:O99"/>
    <mergeCell ref="A96:A99"/>
    <mergeCell ref="B96:B99"/>
    <mergeCell ref="C96:C99"/>
    <mergeCell ref="D96:D99"/>
    <mergeCell ref="E96:E99"/>
    <mergeCell ref="Q73:Q76"/>
    <mergeCell ref="R73:R76"/>
    <mergeCell ref="H75:J75"/>
    <mergeCell ref="K75:N75"/>
    <mergeCell ref="Q96:Q99"/>
    <mergeCell ref="R96:R99"/>
    <mergeCell ref="H98:J98"/>
    <mergeCell ref="K98:N98"/>
    <mergeCell ref="P96:P99"/>
    <mergeCell ref="A73:A76"/>
    <mergeCell ref="B73:B76"/>
    <mergeCell ref="C73:C76"/>
    <mergeCell ref="D73:D76"/>
    <mergeCell ref="E73:E76"/>
    <mergeCell ref="F73:F76"/>
    <mergeCell ref="F32:F35"/>
    <mergeCell ref="G32:G35"/>
    <mergeCell ref="O32:O35"/>
    <mergeCell ref="P32:P35"/>
    <mergeCell ref="G73:G76"/>
    <mergeCell ref="O73:O76"/>
    <mergeCell ref="P73:P76"/>
    <mergeCell ref="Q32:Q35"/>
    <mergeCell ref="R32:R35"/>
    <mergeCell ref="H34:J34"/>
    <mergeCell ref="K34:N34"/>
    <mergeCell ref="A7:B7"/>
    <mergeCell ref="A32:A35"/>
    <mergeCell ref="B32:B35"/>
    <mergeCell ref="C32:C35"/>
    <mergeCell ref="D32:D35"/>
    <mergeCell ref="E32:E35"/>
    <mergeCell ref="R3:R6"/>
    <mergeCell ref="H5:J5"/>
    <mergeCell ref="K5:N5"/>
    <mergeCell ref="A2:B2"/>
    <mergeCell ref="A3:A6"/>
    <mergeCell ref="B3:B6"/>
    <mergeCell ref="C3:C6"/>
    <mergeCell ref="D3:D6"/>
    <mergeCell ref="E3:E6"/>
    <mergeCell ref="F3:F6"/>
    <mergeCell ref="G3:G6"/>
    <mergeCell ref="O3:O6"/>
    <mergeCell ref="P3:P6"/>
    <mergeCell ref="Q3:Q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56"/>
  <sheetViews>
    <sheetView view="pageBreakPreview" topLeftCell="D37" zoomScale="75" zoomScaleNormal="78" zoomScaleSheetLayoutView="75" workbookViewId="0">
      <selection activeCell="M38" sqref="M38"/>
    </sheetView>
  </sheetViews>
  <sheetFormatPr defaultColWidth="9.125" defaultRowHeight="21"/>
  <cols>
    <col min="1" max="1" width="10.5" style="458" customWidth="1"/>
    <col min="2" max="2" width="20" style="458" customWidth="1"/>
    <col min="3" max="3" width="39.375" style="574" customWidth="1"/>
    <col min="4" max="4" width="11.5" style="458" customWidth="1"/>
    <col min="5" max="5" width="6.375" style="458" customWidth="1"/>
    <col min="6" max="6" width="9" style="458" customWidth="1"/>
    <col min="7" max="7" width="40.375" style="458" bestFit="1" customWidth="1"/>
    <col min="8" max="8" width="12.75" style="459" customWidth="1"/>
    <col min="9" max="9" width="10.875" style="459" customWidth="1"/>
    <col min="10" max="10" width="11.25" style="459" customWidth="1"/>
    <col min="11" max="11" width="9.25" style="459" customWidth="1"/>
    <col min="12" max="12" width="9.75" style="459" customWidth="1"/>
    <col min="13" max="13" width="11.125" style="459" customWidth="1"/>
    <col min="14" max="14" width="21.875" style="458" customWidth="1"/>
    <col min="15" max="15" width="15.375" style="460" customWidth="1"/>
    <col min="16" max="16" width="15.125" style="460" customWidth="1"/>
    <col min="17" max="17" width="13.25" style="460" customWidth="1"/>
    <col min="18" max="18" width="11.625" style="459" customWidth="1"/>
    <col min="19" max="256" width="9.125" style="459"/>
    <col min="257" max="257" width="10.5" style="459" customWidth="1"/>
    <col min="258" max="258" width="20" style="459" customWidth="1"/>
    <col min="259" max="259" width="39.375" style="459" customWidth="1"/>
    <col min="260" max="260" width="11.5" style="459" customWidth="1"/>
    <col min="261" max="261" width="6.375" style="459" customWidth="1"/>
    <col min="262" max="262" width="9" style="459" customWidth="1"/>
    <col min="263" max="263" width="40.375" style="459" bestFit="1" customWidth="1"/>
    <col min="264" max="264" width="12.75" style="459" customWidth="1"/>
    <col min="265" max="265" width="10.875" style="459" customWidth="1"/>
    <col min="266" max="266" width="11.25" style="459" customWidth="1"/>
    <col min="267" max="267" width="9.25" style="459" customWidth="1"/>
    <col min="268" max="268" width="9.75" style="459" customWidth="1"/>
    <col min="269" max="269" width="11.125" style="459" customWidth="1"/>
    <col min="270" max="270" width="21.875" style="459" customWidth="1"/>
    <col min="271" max="271" width="15.375" style="459" customWidth="1"/>
    <col min="272" max="272" width="15.125" style="459" customWidth="1"/>
    <col min="273" max="273" width="13.25" style="459" customWidth="1"/>
    <col min="274" max="274" width="11.625" style="459" customWidth="1"/>
    <col min="275" max="512" width="9.125" style="459"/>
    <col min="513" max="513" width="10.5" style="459" customWidth="1"/>
    <col min="514" max="514" width="20" style="459" customWidth="1"/>
    <col min="515" max="515" width="39.375" style="459" customWidth="1"/>
    <col min="516" max="516" width="11.5" style="459" customWidth="1"/>
    <col min="517" max="517" width="6.375" style="459" customWidth="1"/>
    <col min="518" max="518" width="9" style="459" customWidth="1"/>
    <col min="519" max="519" width="40.375" style="459" bestFit="1" customWidth="1"/>
    <col min="520" max="520" width="12.75" style="459" customWidth="1"/>
    <col min="521" max="521" width="10.875" style="459" customWidth="1"/>
    <col min="522" max="522" width="11.25" style="459" customWidth="1"/>
    <col min="523" max="523" width="9.25" style="459" customWidth="1"/>
    <col min="524" max="524" width="9.75" style="459" customWidth="1"/>
    <col min="525" max="525" width="11.125" style="459" customWidth="1"/>
    <col min="526" max="526" width="21.875" style="459" customWidth="1"/>
    <col min="527" max="527" width="15.375" style="459" customWidth="1"/>
    <col min="528" max="528" width="15.125" style="459" customWidth="1"/>
    <col min="529" max="529" width="13.25" style="459" customWidth="1"/>
    <col min="530" max="530" width="11.625" style="459" customWidth="1"/>
    <col min="531" max="768" width="9.125" style="459"/>
    <col min="769" max="769" width="10.5" style="459" customWidth="1"/>
    <col min="770" max="770" width="20" style="459" customWidth="1"/>
    <col min="771" max="771" width="39.375" style="459" customWidth="1"/>
    <col min="772" max="772" width="11.5" style="459" customWidth="1"/>
    <col min="773" max="773" width="6.375" style="459" customWidth="1"/>
    <col min="774" max="774" width="9" style="459" customWidth="1"/>
    <col min="775" max="775" width="40.375" style="459" bestFit="1" customWidth="1"/>
    <col min="776" max="776" width="12.75" style="459" customWidth="1"/>
    <col min="777" max="777" width="10.875" style="459" customWidth="1"/>
    <col min="778" max="778" width="11.25" style="459" customWidth="1"/>
    <col min="779" max="779" width="9.25" style="459" customWidth="1"/>
    <col min="780" max="780" width="9.75" style="459" customWidth="1"/>
    <col min="781" max="781" width="11.125" style="459" customWidth="1"/>
    <col min="782" max="782" width="21.875" style="459" customWidth="1"/>
    <col min="783" max="783" width="15.375" style="459" customWidth="1"/>
    <col min="784" max="784" width="15.125" style="459" customWidth="1"/>
    <col min="785" max="785" width="13.25" style="459" customWidth="1"/>
    <col min="786" max="786" width="11.625" style="459" customWidth="1"/>
    <col min="787" max="1024" width="9.125" style="459"/>
    <col min="1025" max="1025" width="10.5" style="459" customWidth="1"/>
    <col min="1026" max="1026" width="20" style="459" customWidth="1"/>
    <col min="1027" max="1027" width="39.375" style="459" customWidth="1"/>
    <col min="1028" max="1028" width="11.5" style="459" customWidth="1"/>
    <col min="1029" max="1029" width="6.375" style="459" customWidth="1"/>
    <col min="1030" max="1030" width="9" style="459" customWidth="1"/>
    <col min="1031" max="1031" width="40.375" style="459" bestFit="1" customWidth="1"/>
    <col min="1032" max="1032" width="12.75" style="459" customWidth="1"/>
    <col min="1033" max="1033" width="10.875" style="459" customWidth="1"/>
    <col min="1034" max="1034" width="11.25" style="459" customWidth="1"/>
    <col min="1035" max="1035" width="9.25" style="459" customWidth="1"/>
    <col min="1036" max="1036" width="9.75" style="459" customWidth="1"/>
    <col min="1037" max="1037" width="11.125" style="459" customWidth="1"/>
    <col min="1038" max="1038" width="21.875" style="459" customWidth="1"/>
    <col min="1039" max="1039" width="15.375" style="459" customWidth="1"/>
    <col min="1040" max="1040" width="15.125" style="459" customWidth="1"/>
    <col min="1041" max="1041" width="13.25" style="459" customWidth="1"/>
    <col min="1042" max="1042" width="11.625" style="459" customWidth="1"/>
    <col min="1043" max="1280" width="9.125" style="459"/>
    <col min="1281" max="1281" width="10.5" style="459" customWidth="1"/>
    <col min="1282" max="1282" width="20" style="459" customWidth="1"/>
    <col min="1283" max="1283" width="39.375" style="459" customWidth="1"/>
    <col min="1284" max="1284" width="11.5" style="459" customWidth="1"/>
    <col min="1285" max="1285" width="6.375" style="459" customWidth="1"/>
    <col min="1286" max="1286" width="9" style="459" customWidth="1"/>
    <col min="1287" max="1287" width="40.375" style="459" bestFit="1" customWidth="1"/>
    <col min="1288" max="1288" width="12.75" style="459" customWidth="1"/>
    <col min="1289" max="1289" width="10.875" style="459" customWidth="1"/>
    <col min="1290" max="1290" width="11.25" style="459" customWidth="1"/>
    <col min="1291" max="1291" width="9.25" style="459" customWidth="1"/>
    <col min="1292" max="1292" width="9.75" style="459" customWidth="1"/>
    <col min="1293" max="1293" width="11.125" style="459" customWidth="1"/>
    <col min="1294" max="1294" width="21.875" style="459" customWidth="1"/>
    <col min="1295" max="1295" width="15.375" style="459" customWidth="1"/>
    <col min="1296" max="1296" width="15.125" style="459" customWidth="1"/>
    <col min="1297" max="1297" width="13.25" style="459" customWidth="1"/>
    <col min="1298" max="1298" width="11.625" style="459" customWidth="1"/>
    <col min="1299" max="1536" width="9.125" style="459"/>
    <col min="1537" max="1537" width="10.5" style="459" customWidth="1"/>
    <col min="1538" max="1538" width="20" style="459" customWidth="1"/>
    <col min="1539" max="1539" width="39.375" style="459" customWidth="1"/>
    <col min="1540" max="1540" width="11.5" style="459" customWidth="1"/>
    <col min="1541" max="1541" width="6.375" style="459" customWidth="1"/>
    <col min="1542" max="1542" width="9" style="459" customWidth="1"/>
    <col min="1543" max="1543" width="40.375" style="459" bestFit="1" customWidth="1"/>
    <col min="1544" max="1544" width="12.75" style="459" customWidth="1"/>
    <col min="1545" max="1545" width="10.875" style="459" customWidth="1"/>
    <col min="1546" max="1546" width="11.25" style="459" customWidth="1"/>
    <col min="1547" max="1547" width="9.25" style="459" customWidth="1"/>
    <col min="1548" max="1548" width="9.75" style="459" customWidth="1"/>
    <col min="1549" max="1549" width="11.125" style="459" customWidth="1"/>
    <col min="1550" max="1550" width="21.875" style="459" customWidth="1"/>
    <col min="1551" max="1551" width="15.375" style="459" customWidth="1"/>
    <col min="1552" max="1552" width="15.125" style="459" customWidth="1"/>
    <col min="1553" max="1553" width="13.25" style="459" customWidth="1"/>
    <col min="1554" max="1554" width="11.625" style="459" customWidth="1"/>
    <col min="1555" max="1792" width="9.125" style="459"/>
    <col min="1793" max="1793" width="10.5" style="459" customWidth="1"/>
    <col min="1794" max="1794" width="20" style="459" customWidth="1"/>
    <col min="1795" max="1795" width="39.375" style="459" customWidth="1"/>
    <col min="1796" max="1796" width="11.5" style="459" customWidth="1"/>
    <col min="1797" max="1797" width="6.375" style="459" customWidth="1"/>
    <col min="1798" max="1798" width="9" style="459" customWidth="1"/>
    <col min="1799" max="1799" width="40.375" style="459" bestFit="1" customWidth="1"/>
    <col min="1800" max="1800" width="12.75" style="459" customWidth="1"/>
    <col min="1801" max="1801" width="10.875" style="459" customWidth="1"/>
    <col min="1802" max="1802" width="11.25" style="459" customWidth="1"/>
    <col min="1803" max="1803" width="9.25" style="459" customWidth="1"/>
    <col min="1804" max="1804" width="9.75" style="459" customWidth="1"/>
    <col min="1805" max="1805" width="11.125" style="459" customWidth="1"/>
    <col min="1806" max="1806" width="21.875" style="459" customWidth="1"/>
    <col min="1807" max="1807" width="15.375" style="459" customWidth="1"/>
    <col min="1808" max="1808" width="15.125" style="459" customWidth="1"/>
    <col min="1809" max="1809" width="13.25" style="459" customWidth="1"/>
    <col min="1810" max="1810" width="11.625" style="459" customWidth="1"/>
    <col min="1811" max="2048" width="9.125" style="459"/>
    <col min="2049" max="2049" width="10.5" style="459" customWidth="1"/>
    <col min="2050" max="2050" width="20" style="459" customWidth="1"/>
    <col min="2051" max="2051" width="39.375" style="459" customWidth="1"/>
    <col min="2052" max="2052" width="11.5" style="459" customWidth="1"/>
    <col min="2053" max="2053" width="6.375" style="459" customWidth="1"/>
    <col min="2054" max="2054" width="9" style="459" customWidth="1"/>
    <col min="2055" max="2055" width="40.375" style="459" bestFit="1" customWidth="1"/>
    <col min="2056" max="2056" width="12.75" style="459" customWidth="1"/>
    <col min="2057" max="2057" width="10.875" style="459" customWidth="1"/>
    <col min="2058" max="2058" width="11.25" style="459" customWidth="1"/>
    <col min="2059" max="2059" width="9.25" style="459" customWidth="1"/>
    <col min="2060" max="2060" width="9.75" style="459" customWidth="1"/>
    <col min="2061" max="2061" width="11.125" style="459" customWidth="1"/>
    <col min="2062" max="2062" width="21.875" style="459" customWidth="1"/>
    <col min="2063" max="2063" width="15.375" style="459" customWidth="1"/>
    <col min="2064" max="2064" width="15.125" style="459" customWidth="1"/>
    <col min="2065" max="2065" width="13.25" style="459" customWidth="1"/>
    <col min="2066" max="2066" width="11.625" style="459" customWidth="1"/>
    <col min="2067" max="2304" width="9.125" style="459"/>
    <col min="2305" max="2305" width="10.5" style="459" customWidth="1"/>
    <col min="2306" max="2306" width="20" style="459" customWidth="1"/>
    <col min="2307" max="2307" width="39.375" style="459" customWidth="1"/>
    <col min="2308" max="2308" width="11.5" style="459" customWidth="1"/>
    <col min="2309" max="2309" width="6.375" style="459" customWidth="1"/>
    <col min="2310" max="2310" width="9" style="459" customWidth="1"/>
    <col min="2311" max="2311" width="40.375" style="459" bestFit="1" customWidth="1"/>
    <col min="2312" max="2312" width="12.75" style="459" customWidth="1"/>
    <col min="2313" max="2313" width="10.875" style="459" customWidth="1"/>
    <col min="2314" max="2314" width="11.25" style="459" customWidth="1"/>
    <col min="2315" max="2315" width="9.25" style="459" customWidth="1"/>
    <col min="2316" max="2316" width="9.75" style="459" customWidth="1"/>
    <col min="2317" max="2317" width="11.125" style="459" customWidth="1"/>
    <col min="2318" max="2318" width="21.875" style="459" customWidth="1"/>
    <col min="2319" max="2319" width="15.375" style="459" customWidth="1"/>
    <col min="2320" max="2320" width="15.125" style="459" customWidth="1"/>
    <col min="2321" max="2321" width="13.25" style="459" customWidth="1"/>
    <col min="2322" max="2322" width="11.625" style="459" customWidth="1"/>
    <col min="2323" max="2560" width="9.125" style="459"/>
    <col min="2561" max="2561" width="10.5" style="459" customWidth="1"/>
    <col min="2562" max="2562" width="20" style="459" customWidth="1"/>
    <col min="2563" max="2563" width="39.375" style="459" customWidth="1"/>
    <col min="2564" max="2564" width="11.5" style="459" customWidth="1"/>
    <col min="2565" max="2565" width="6.375" style="459" customWidth="1"/>
    <col min="2566" max="2566" width="9" style="459" customWidth="1"/>
    <col min="2567" max="2567" width="40.375" style="459" bestFit="1" customWidth="1"/>
    <col min="2568" max="2568" width="12.75" style="459" customWidth="1"/>
    <col min="2569" max="2569" width="10.875" style="459" customWidth="1"/>
    <col min="2570" max="2570" width="11.25" style="459" customWidth="1"/>
    <col min="2571" max="2571" width="9.25" style="459" customWidth="1"/>
    <col min="2572" max="2572" width="9.75" style="459" customWidth="1"/>
    <col min="2573" max="2573" width="11.125" style="459" customWidth="1"/>
    <col min="2574" max="2574" width="21.875" style="459" customWidth="1"/>
    <col min="2575" max="2575" width="15.375" style="459" customWidth="1"/>
    <col min="2576" max="2576" width="15.125" style="459" customWidth="1"/>
    <col min="2577" max="2577" width="13.25" style="459" customWidth="1"/>
    <col min="2578" max="2578" width="11.625" style="459" customWidth="1"/>
    <col min="2579" max="2816" width="9.125" style="459"/>
    <col min="2817" max="2817" width="10.5" style="459" customWidth="1"/>
    <col min="2818" max="2818" width="20" style="459" customWidth="1"/>
    <col min="2819" max="2819" width="39.375" style="459" customWidth="1"/>
    <col min="2820" max="2820" width="11.5" style="459" customWidth="1"/>
    <col min="2821" max="2821" width="6.375" style="459" customWidth="1"/>
    <col min="2822" max="2822" width="9" style="459" customWidth="1"/>
    <col min="2823" max="2823" width="40.375" style="459" bestFit="1" customWidth="1"/>
    <col min="2824" max="2824" width="12.75" style="459" customWidth="1"/>
    <col min="2825" max="2825" width="10.875" style="459" customWidth="1"/>
    <col min="2826" max="2826" width="11.25" style="459" customWidth="1"/>
    <col min="2827" max="2827" width="9.25" style="459" customWidth="1"/>
    <col min="2828" max="2828" width="9.75" style="459" customWidth="1"/>
    <col min="2829" max="2829" width="11.125" style="459" customWidth="1"/>
    <col min="2830" max="2830" width="21.875" style="459" customWidth="1"/>
    <col min="2831" max="2831" width="15.375" style="459" customWidth="1"/>
    <col min="2832" max="2832" width="15.125" style="459" customWidth="1"/>
    <col min="2833" max="2833" width="13.25" style="459" customWidth="1"/>
    <col min="2834" max="2834" width="11.625" style="459" customWidth="1"/>
    <col min="2835" max="3072" width="9.125" style="459"/>
    <col min="3073" max="3073" width="10.5" style="459" customWidth="1"/>
    <col min="3074" max="3074" width="20" style="459" customWidth="1"/>
    <col min="3075" max="3075" width="39.375" style="459" customWidth="1"/>
    <col min="3076" max="3076" width="11.5" style="459" customWidth="1"/>
    <col min="3077" max="3077" width="6.375" style="459" customWidth="1"/>
    <col min="3078" max="3078" width="9" style="459" customWidth="1"/>
    <col min="3079" max="3079" width="40.375" style="459" bestFit="1" customWidth="1"/>
    <col min="3080" max="3080" width="12.75" style="459" customWidth="1"/>
    <col min="3081" max="3081" width="10.875" style="459" customWidth="1"/>
    <col min="3082" max="3082" width="11.25" style="459" customWidth="1"/>
    <col min="3083" max="3083" width="9.25" style="459" customWidth="1"/>
    <col min="3084" max="3084" width="9.75" style="459" customWidth="1"/>
    <col min="3085" max="3085" width="11.125" style="459" customWidth="1"/>
    <col min="3086" max="3086" width="21.875" style="459" customWidth="1"/>
    <col min="3087" max="3087" width="15.375" style="459" customWidth="1"/>
    <col min="3088" max="3088" width="15.125" style="459" customWidth="1"/>
    <col min="3089" max="3089" width="13.25" style="459" customWidth="1"/>
    <col min="3090" max="3090" width="11.625" style="459" customWidth="1"/>
    <col min="3091" max="3328" width="9.125" style="459"/>
    <col min="3329" max="3329" width="10.5" style="459" customWidth="1"/>
    <col min="3330" max="3330" width="20" style="459" customWidth="1"/>
    <col min="3331" max="3331" width="39.375" style="459" customWidth="1"/>
    <col min="3332" max="3332" width="11.5" style="459" customWidth="1"/>
    <col min="3333" max="3333" width="6.375" style="459" customWidth="1"/>
    <col min="3334" max="3334" width="9" style="459" customWidth="1"/>
    <col min="3335" max="3335" width="40.375" style="459" bestFit="1" customWidth="1"/>
    <col min="3336" max="3336" width="12.75" style="459" customWidth="1"/>
    <col min="3337" max="3337" width="10.875" style="459" customWidth="1"/>
    <col min="3338" max="3338" width="11.25" style="459" customWidth="1"/>
    <col min="3339" max="3339" width="9.25" style="459" customWidth="1"/>
    <col min="3340" max="3340" width="9.75" style="459" customWidth="1"/>
    <col min="3341" max="3341" width="11.125" style="459" customWidth="1"/>
    <col min="3342" max="3342" width="21.875" style="459" customWidth="1"/>
    <col min="3343" max="3343" width="15.375" style="459" customWidth="1"/>
    <col min="3344" max="3344" width="15.125" style="459" customWidth="1"/>
    <col min="3345" max="3345" width="13.25" style="459" customWidth="1"/>
    <col min="3346" max="3346" width="11.625" style="459" customWidth="1"/>
    <col min="3347" max="3584" width="9.125" style="459"/>
    <col min="3585" max="3585" width="10.5" style="459" customWidth="1"/>
    <col min="3586" max="3586" width="20" style="459" customWidth="1"/>
    <col min="3587" max="3587" width="39.375" style="459" customWidth="1"/>
    <col min="3588" max="3588" width="11.5" style="459" customWidth="1"/>
    <col min="3589" max="3589" width="6.375" style="459" customWidth="1"/>
    <col min="3590" max="3590" width="9" style="459" customWidth="1"/>
    <col min="3591" max="3591" width="40.375" style="459" bestFit="1" customWidth="1"/>
    <col min="3592" max="3592" width="12.75" style="459" customWidth="1"/>
    <col min="3593" max="3593" width="10.875" style="459" customWidth="1"/>
    <col min="3594" max="3594" width="11.25" style="459" customWidth="1"/>
    <col min="3595" max="3595" width="9.25" style="459" customWidth="1"/>
    <col min="3596" max="3596" width="9.75" style="459" customWidth="1"/>
    <col min="3597" max="3597" width="11.125" style="459" customWidth="1"/>
    <col min="3598" max="3598" width="21.875" style="459" customWidth="1"/>
    <col min="3599" max="3599" width="15.375" style="459" customWidth="1"/>
    <col min="3600" max="3600" width="15.125" style="459" customWidth="1"/>
    <col min="3601" max="3601" width="13.25" style="459" customWidth="1"/>
    <col min="3602" max="3602" width="11.625" style="459" customWidth="1"/>
    <col min="3603" max="3840" width="9.125" style="459"/>
    <col min="3841" max="3841" width="10.5" style="459" customWidth="1"/>
    <col min="3842" max="3842" width="20" style="459" customWidth="1"/>
    <col min="3843" max="3843" width="39.375" style="459" customWidth="1"/>
    <col min="3844" max="3844" width="11.5" style="459" customWidth="1"/>
    <col min="3845" max="3845" width="6.375" style="459" customWidth="1"/>
    <col min="3846" max="3846" width="9" style="459" customWidth="1"/>
    <col min="3847" max="3847" width="40.375" style="459" bestFit="1" customWidth="1"/>
    <col min="3848" max="3848" width="12.75" style="459" customWidth="1"/>
    <col min="3849" max="3849" width="10.875" style="459" customWidth="1"/>
    <col min="3850" max="3850" width="11.25" style="459" customWidth="1"/>
    <col min="3851" max="3851" width="9.25" style="459" customWidth="1"/>
    <col min="3852" max="3852" width="9.75" style="459" customWidth="1"/>
    <col min="3853" max="3853" width="11.125" style="459" customWidth="1"/>
    <col min="3854" max="3854" width="21.875" style="459" customWidth="1"/>
    <col min="3855" max="3855" width="15.375" style="459" customWidth="1"/>
    <col min="3856" max="3856" width="15.125" style="459" customWidth="1"/>
    <col min="3857" max="3857" width="13.25" style="459" customWidth="1"/>
    <col min="3858" max="3858" width="11.625" style="459" customWidth="1"/>
    <col min="3859" max="4096" width="9.125" style="459"/>
    <col min="4097" max="4097" width="10.5" style="459" customWidth="1"/>
    <col min="4098" max="4098" width="20" style="459" customWidth="1"/>
    <col min="4099" max="4099" width="39.375" style="459" customWidth="1"/>
    <col min="4100" max="4100" width="11.5" style="459" customWidth="1"/>
    <col min="4101" max="4101" width="6.375" style="459" customWidth="1"/>
    <col min="4102" max="4102" width="9" style="459" customWidth="1"/>
    <col min="4103" max="4103" width="40.375" style="459" bestFit="1" customWidth="1"/>
    <col min="4104" max="4104" width="12.75" style="459" customWidth="1"/>
    <col min="4105" max="4105" width="10.875" style="459" customWidth="1"/>
    <col min="4106" max="4106" width="11.25" style="459" customWidth="1"/>
    <col min="4107" max="4107" width="9.25" style="459" customWidth="1"/>
    <col min="4108" max="4108" width="9.75" style="459" customWidth="1"/>
    <col min="4109" max="4109" width="11.125" style="459" customWidth="1"/>
    <col min="4110" max="4110" width="21.875" style="459" customWidth="1"/>
    <col min="4111" max="4111" width="15.375" style="459" customWidth="1"/>
    <col min="4112" max="4112" width="15.125" style="459" customWidth="1"/>
    <col min="4113" max="4113" width="13.25" style="459" customWidth="1"/>
    <col min="4114" max="4114" width="11.625" style="459" customWidth="1"/>
    <col min="4115" max="4352" width="9.125" style="459"/>
    <col min="4353" max="4353" width="10.5" style="459" customWidth="1"/>
    <col min="4354" max="4354" width="20" style="459" customWidth="1"/>
    <col min="4355" max="4355" width="39.375" style="459" customWidth="1"/>
    <col min="4356" max="4356" width="11.5" style="459" customWidth="1"/>
    <col min="4357" max="4357" width="6.375" style="459" customWidth="1"/>
    <col min="4358" max="4358" width="9" style="459" customWidth="1"/>
    <col min="4359" max="4359" width="40.375" style="459" bestFit="1" customWidth="1"/>
    <col min="4360" max="4360" width="12.75" style="459" customWidth="1"/>
    <col min="4361" max="4361" width="10.875" style="459" customWidth="1"/>
    <col min="4362" max="4362" width="11.25" style="459" customWidth="1"/>
    <col min="4363" max="4363" width="9.25" style="459" customWidth="1"/>
    <col min="4364" max="4364" width="9.75" style="459" customWidth="1"/>
    <col min="4365" max="4365" width="11.125" style="459" customWidth="1"/>
    <col min="4366" max="4366" width="21.875" style="459" customWidth="1"/>
    <col min="4367" max="4367" width="15.375" style="459" customWidth="1"/>
    <col min="4368" max="4368" width="15.125" style="459" customWidth="1"/>
    <col min="4369" max="4369" width="13.25" style="459" customWidth="1"/>
    <col min="4370" max="4370" width="11.625" style="459" customWidth="1"/>
    <col min="4371" max="4608" width="9.125" style="459"/>
    <col min="4609" max="4609" width="10.5" style="459" customWidth="1"/>
    <col min="4610" max="4610" width="20" style="459" customWidth="1"/>
    <col min="4611" max="4611" width="39.375" style="459" customWidth="1"/>
    <col min="4612" max="4612" width="11.5" style="459" customWidth="1"/>
    <col min="4613" max="4613" width="6.375" style="459" customWidth="1"/>
    <col min="4614" max="4614" width="9" style="459" customWidth="1"/>
    <col min="4615" max="4615" width="40.375" style="459" bestFit="1" customWidth="1"/>
    <col min="4616" max="4616" width="12.75" style="459" customWidth="1"/>
    <col min="4617" max="4617" width="10.875" style="459" customWidth="1"/>
    <col min="4618" max="4618" width="11.25" style="459" customWidth="1"/>
    <col min="4619" max="4619" width="9.25" style="459" customWidth="1"/>
    <col min="4620" max="4620" width="9.75" style="459" customWidth="1"/>
    <col min="4621" max="4621" width="11.125" style="459" customWidth="1"/>
    <col min="4622" max="4622" width="21.875" style="459" customWidth="1"/>
    <col min="4623" max="4623" width="15.375" style="459" customWidth="1"/>
    <col min="4624" max="4624" width="15.125" style="459" customWidth="1"/>
    <col min="4625" max="4625" width="13.25" style="459" customWidth="1"/>
    <col min="4626" max="4626" width="11.625" style="459" customWidth="1"/>
    <col min="4627" max="4864" width="9.125" style="459"/>
    <col min="4865" max="4865" width="10.5" style="459" customWidth="1"/>
    <col min="4866" max="4866" width="20" style="459" customWidth="1"/>
    <col min="4867" max="4867" width="39.375" style="459" customWidth="1"/>
    <col min="4868" max="4868" width="11.5" style="459" customWidth="1"/>
    <col min="4869" max="4869" width="6.375" style="459" customWidth="1"/>
    <col min="4870" max="4870" width="9" style="459" customWidth="1"/>
    <col min="4871" max="4871" width="40.375" style="459" bestFit="1" customWidth="1"/>
    <col min="4872" max="4872" width="12.75" style="459" customWidth="1"/>
    <col min="4873" max="4873" width="10.875" style="459" customWidth="1"/>
    <col min="4874" max="4874" width="11.25" style="459" customWidth="1"/>
    <col min="4875" max="4875" width="9.25" style="459" customWidth="1"/>
    <col min="4876" max="4876" width="9.75" style="459" customWidth="1"/>
    <col min="4877" max="4877" width="11.125" style="459" customWidth="1"/>
    <col min="4878" max="4878" width="21.875" style="459" customWidth="1"/>
    <col min="4879" max="4879" width="15.375" style="459" customWidth="1"/>
    <col min="4880" max="4880" width="15.125" style="459" customWidth="1"/>
    <col min="4881" max="4881" width="13.25" style="459" customWidth="1"/>
    <col min="4882" max="4882" width="11.625" style="459" customWidth="1"/>
    <col min="4883" max="5120" width="9.125" style="459"/>
    <col min="5121" max="5121" width="10.5" style="459" customWidth="1"/>
    <col min="5122" max="5122" width="20" style="459" customWidth="1"/>
    <col min="5123" max="5123" width="39.375" style="459" customWidth="1"/>
    <col min="5124" max="5124" width="11.5" style="459" customWidth="1"/>
    <col min="5125" max="5125" width="6.375" style="459" customWidth="1"/>
    <col min="5126" max="5126" width="9" style="459" customWidth="1"/>
    <col min="5127" max="5127" width="40.375" style="459" bestFit="1" customWidth="1"/>
    <col min="5128" max="5128" width="12.75" style="459" customWidth="1"/>
    <col min="5129" max="5129" width="10.875" style="459" customWidth="1"/>
    <col min="5130" max="5130" width="11.25" style="459" customWidth="1"/>
    <col min="5131" max="5131" width="9.25" style="459" customWidth="1"/>
    <col min="5132" max="5132" width="9.75" style="459" customWidth="1"/>
    <col min="5133" max="5133" width="11.125" style="459" customWidth="1"/>
    <col min="5134" max="5134" width="21.875" style="459" customWidth="1"/>
    <col min="5135" max="5135" width="15.375" style="459" customWidth="1"/>
    <col min="5136" max="5136" width="15.125" style="459" customWidth="1"/>
    <col min="5137" max="5137" width="13.25" style="459" customWidth="1"/>
    <col min="5138" max="5138" width="11.625" style="459" customWidth="1"/>
    <col min="5139" max="5376" width="9.125" style="459"/>
    <col min="5377" max="5377" width="10.5" style="459" customWidth="1"/>
    <col min="5378" max="5378" width="20" style="459" customWidth="1"/>
    <col min="5379" max="5379" width="39.375" style="459" customWidth="1"/>
    <col min="5380" max="5380" width="11.5" style="459" customWidth="1"/>
    <col min="5381" max="5381" width="6.375" style="459" customWidth="1"/>
    <col min="5382" max="5382" width="9" style="459" customWidth="1"/>
    <col min="5383" max="5383" width="40.375" style="459" bestFit="1" customWidth="1"/>
    <col min="5384" max="5384" width="12.75" style="459" customWidth="1"/>
    <col min="5385" max="5385" width="10.875" style="459" customWidth="1"/>
    <col min="5386" max="5386" width="11.25" style="459" customWidth="1"/>
    <col min="5387" max="5387" width="9.25" style="459" customWidth="1"/>
    <col min="5388" max="5388" width="9.75" style="459" customWidth="1"/>
    <col min="5389" max="5389" width="11.125" style="459" customWidth="1"/>
    <col min="5390" max="5390" width="21.875" style="459" customWidth="1"/>
    <col min="5391" max="5391" width="15.375" style="459" customWidth="1"/>
    <col min="5392" max="5392" width="15.125" style="459" customWidth="1"/>
    <col min="5393" max="5393" width="13.25" style="459" customWidth="1"/>
    <col min="5394" max="5394" width="11.625" style="459" customWidth="1"/>
    <col min="5395" max="5632" width="9.125" style="459"/>
    <col min="5633" max="5633" width="10.5" style="459" customWidth="1"/>
    <col min="5634" max="5634" width="20" style="459" customWidth="1"/>
    <col min="5635" max="5635" width="39.375" style="459" customWidth="1"/>
    <col min="5636" max="5636" width="11.5" style="459" customWidth="1"/>
    <col min="5637" max="5637" width="6.375" style="459" customWidth="1"/>
    <col min="5638" max="5638" width="9" style="459" customWidth="1"/>
    <col min="5639" max="5639" width="40.375" style="459" bestFit="1" customWidth="1"/>
    <col min="5640" max="5640" width="12.75" style="459" customWidth="1"/>
    <col min="5641" max="5641" width="10.875" style="459" customWidth="1"/>
    <col min="5642" max="5642" width="11.25" style="459" customWidth="1"/>
    <col min="5643" max="5643" width="9.25" style="459" customWidth="1"/>
    <col min="5644" max="5644" width="9.75" style="459" customWidth="1"/>
    <col min="5645" max="5645" width="11.125" style="459" customWidth="1"/>
    <col min="5646" max="5646" width="21.875" style="459" customWidth="1"/>
    <col min="5647" max="5647" width="15.375" style="459" customWidth="1"/>
    <col min="5648" max="5648" width="15.125" style="459" customWidth="1"/>
    <col min="5649" max="5649" width="13.25" style="459" customWidth="1"/>
    <col min="5650" max="5650" width="11.625" style="459" customWidth="1"/>
    <col min="5651" max="5888" width="9.125" style="459"/>
    <col min="5889" max="5889" width="10.5" style="459" customWidth="1"/>
    <col min="5890" max="5890" width="20" style="459" customWidth="1"/>
    <col min="5891" max="5891" width="39.375" style="459" customWidth="1"/>
    <col min="5892" max="5892" width="11.5" style="459" customWidth="1"/>
    <col min="5893" max="5893" width="6.375" style="459" customWidth="1"/>
    <col min="5894" max="5894" width="9" style="459" customWidth="1"/>
    <col min="5895" max="5895" width="40.375" style="459" bestFit="1" customWidth="1"/>
    <col min="5896" max="5896" width="12.75" style="459" customWidth="1"/>
    <col min="5897" max="5897" width="10.875" style="459" customWidth="1"/>
    <col min="5898" max="5898" width="11.25" style="459" customWidth="1"/>
    <col min="5899" max="5899" width="9.25" style="459" customWidth="1"/>
    <col min="5900" max="5900" width="9.75" style="459" customWidth="1"/>
    <col min="5901" max="5901" width="11.125" style="459" customWidth="1"/>
    <col min="5902" max="5902" width="21.875" style="459" customWidth="1"/>
    <col min="5903" max="5903" width="15.375" style="459" customWidth="1"/>
    <col min="5904" max="5904" width="15.125" style="459" customWidth="1"/>
    <col min="5905" max="5905" width="13.25" style="459" customWidth="1"/>
    <col min="5906" max="5906" width="11.625" style="459" customWidth="1"/>
    <col min="5907" max="6144" width="9.125" style="459"/>
    <col min="6145" max="6145" width="10.5" style="459" customWidth="1"/>
    <col min="6146" max="6146" width="20" style="459" customWidth="1"/>
    <col min="6147" max="6147" width="39.375" style="459" customWidth="1"/>
    <col min="6148" max="6148" width="11.5" style="459" customWidth="1"/>
    <col min="6149" max="6149" width="6.375" style="459" customWidth="1"/>
    <col min="6150" max="6150" width="9" style="459" customWidth="1"/>
    <col min="6151" max="6151" width="40.375" style="459" bestFit="1" customWidth="1"/>
    <col min="6152" max="6152" width="12.75" style="459" customWidth="1"/>
    <col min="6153" max="6153" width="10.875" style="459" customWidth="1"/>
    <col min="6154" max="6154" width="11.25" style="459" customWidth="1"/>
    <col min="6155" max="6155" width="9.25" style="459" customWidth="1"/>
    <col min="6156" max="6156" width="9.75" style="459" customWidth="1"/>
    <col min="6157" max="6157" width="11.125" style="459" customWidth="1"/>
    <col min="6158" max="6158" width="21.875" style="459" customWidth="1"/>
    <col min="6159" max="6159" width="15.375" style="459" customWidth="1"/>
    <col min="6160" max="6160" width="15.125" style="459" customWidth="1"/>
    <col min="6161" max="6161" width="13.25" style="459" customWidth="1"/>
    <col min="6162" max="6162" width="11.625" style="459" customWidth="1"/>
    <col min="6163" max="6400" width="9.125" style="459"/>
    <col min="6401" max="6401" width="10.5" style="459" customWidth="1"/>
    <col min="6402" max="6402" width="20" style="459" customWidth="1"/>
    <col min="6403" max="6403" width="39.375" style="459" customWidth="1"/>
    <col min="6404" max="6404" width="11.5" style="459" customWidth="1"/>
    <col min="6405" max="6405" width="6.375" style="459" customWidth="1"/>
    <col min="6406" max="6406" width="9" style="459" customWidth="1"/>
    <col min="6407" max="6407" width="40.375" style="459" bestFit="1" customWidth="1"/>
    <col min="6408" max="6408" width="12.75" style="459" customWidth="1"/>
    <col min="6409" max="6409" width="10.875" style="459" customWidth="1"/>
    <col min="6410" max="6410" width="11.25" style="459" customWidth="1"/>
    <col min="6411" max="6411" width="9.25" style="459" customWidth="1"/>
    <col min="6412" max="6412" width="9.75" style="459" customWidth="1"/>
    <col min="6413" max="6413" width="11.125" style="459" customWidth="1"/>
    <col min="6414" max="6414" width="21.875" style="459" customWidth="1"/>
    <col min="6415" max="6415" width="15.375" style="459" customWidth="1"/>
    <col min="6416" max="6416" width="15.125" style="459" customWidth="1"/>
    <col min="6417" max="6417" width="13.25" style="459" customWidth="1"/>
    <col min="6418" max="6418" width="11.625" style="459" customWidth="1"/>
    <col min="6419" max="6656" width="9.125" style="459"/>
    <col min="6657" max="6657" width="10.5" style="459" customWidth="1"/>
    <col min="6658" max="6658" width="20" style="459" customWidth="1"/>
    <col min="6659" max="6659" width="39.375" style="459" customWidth="1"/>
    <col min="6660" max="6660" width="11.5" style="459" customWidth="1"/>
    <col min="6661" max="6661" width="6.375" style="459" customWidth="1"/>
    <col min="6662" max="6662" width="9" style="459" customWidth="1"/>
    <col min="6663" max="6663" width="40.375" style="459" bestFit="1" customWidth="1"/>
    <col min="6664" max="6664" width="12.75" style="459" customWidth="1"/>
    <col min="6665" max="6665" width="10.875" style="459" customWidth="1"/>
    <col min="6666" max="6666" width="11.25" style="459" customWidth="1"/>
    <col min="6667" max="6667" width="9.25" style="459" customWidth="1"/>
    <col min="6668" max="6668" width="9.75" style="459" customWidth="1"/>
    <col min="6669" max="6669" width="11.125" style="459" customWidth="1"/>
    <col min="6670" max="6670" width="21.875" style="459" customWidth="1"/>
    <col min="6671" max="6671" width="15.375" style="459" customWidth="1"/>
    <col min="6672" max="6672" width="15.125" style="459" customWidth="1"/>
    <col min="6673" max="6673" width="13.25" style="459" customWidth="1"/>
    <col min="6674" max="6674" width="11.625" style="459" customWidth="1"/>
    <col min="6675" max="6912" width="9.125" style="459"/>
    <col min="6913" max="6913" width="10.5" style="459" customWidth="1"/>
    <col min="6914" max="6914" width="20" style="459" customWidth="1"/>
    <col min="6915" max="6915" width="39.375" style="459" customWidth="1"/>
    <col min="6916" max="6916" width="11.5" style="459" customWidth="1"/>
    <col min="6917" max="6917" width="6.375" style="459" customWidth="1"/>
    <col min="6918" max="6918" width="9" style="459" customWidth="1"/>
    <col min="6919" max="6919" width="40.375" style="459" bestFit="1" customWidth="1"/>
    <col min="6920" max="6920" width="12.75" style="459" customWidth="1"/>
    <col min="6921" max="6921" width="10.875" style="459" customWidth="1"/>
    <col min="6922" max="6922" width="11.25" style="459" customWidth="1"/>
    <col min="6923" max="6923" width="9.25" style="459" customWidth="1"/>
    <col min="6924" max="6924" width="9.75" style="459" customWidth="1"/>
    <col min="6925" max="6925" width="11.125" style="459" customWidth="1"/>
    <col min="6926" max="6926" width="21.875" style="459" customWidth="1"/>
    <col min="6927" max="6927" width="15.375" style="459" customWidth="1"/>
    <col min="6928" max="6928" width="15.125" style="459" customWidth="1"/>
    <col min="6929" max="6929" width="13.25" style="459" customWidth="1"/>
    <col min="6930" max="6930" width="11.625" style="459" customWidth="1"/>
    <col min="6931" max="7168" width="9.125" style="459"/>
    <col min="7169" max="7169" width="10.5" style="459" customWidth="1"/>
    <col min="7170" max="7170" width="20" style="459" customWidth="1"/>
    <col min="7171" max="7171" width="39.375" style="459" customWidth="1"/>
    <col min="7172" max="7172" width="11.5" style="459" customWidth="1"/>
    <col min="7173" max="7173" width="6.375" style="459" customWidth="1"/>
    <col min="7174" max="7174" width="9" style="459" customWidth="1"/>
    <col min="7175" max="7175" width="40.375" style="459" bestFit="1" customWidth="1"/>
    <col min="7176" max="7176" width="12.75" style="459" customWidth="1"/>
    <col min="7177" max="7177" width="10.875" style="459" customWidth="1"/>
    <col min="7178" max="7178" width="11.25" style="459" customWidth="1"/>
    <col min="7179" max="7179" width="9.25" style="459" customWidth="1"/>
    <col min="7180" max="7180" width="9.75" style="459" customWidth="1"/>
    <col min="7181" max="7181" width="11.125" style="459" customWidth="1"/>
    <col min="7182" max="7182" width="21.875" style="459" customWidth="1"/>
    <col min="7183" max="7183" width="15.375" style="459" customWidth="1"/>
    <col min="7184" max="7184" width="15.125" style="459" customWidth="1"/>
    <col min="7185" max="7185" width="13.25" style="459" customWidth="1"/>
    <col min="7186" max="7186" width="11.625" style="459" customWidth="1"/>
    <col min="7187" max="7424" width="9.125" style="459"/>
    <col min="7425" max="7425" width="10.5" style="459" customWidth="1"/>
    <col min="7426" max="7426" width="20" style="459" customWidth="1"/>
    <col min="7427" max="7427" width="39.375" style="459" customWidth="1"/>
    <col min="7428" max="7428" width="11.5" style="459" customWidth="1"/>
    <col min="7429" max="7429" width="6.375" style="459" customWidth="1"/>
    <col min="7430" max="7430" width="9" style="459" customWidth="1"/>
    <col min="7431" max="7431" width="40.375" style="459" bestFit="1" customWidth="1"/>
    <col min="7432" max="7432" width="12.75" style="459" customWidth="1"/>
    <col min="7433" max="7433" width="10.875" style="459" customWidth="1"/>
    <col min="7434" max="7434" width="11.25" style="459" customWidth="1"/>
    <col min="7435" max="7435" width="9.25" style="459" customWidth="1"/>
    <col min="7436" max="7436" width="9.75" style="459" customWidth="1"/>
    <col min="7437" max="7437" width="11.125" style="459" customWidth="1"/>
    <col min="7438" max="7438" width="21.875" style="459" customWidth="1"/>
    <col min="7439" max="7439" width="15.375" style="459" customWidth="1"/>
    <col min="7440" max="7440" width="15.125" style="459" customWidth="1"/>
    <col min="7441" max="7441" width="13.25" style="459" customWidth="1"/>
    <col min="7442" max="7442" width="11.625" style="459" customWidth="1"/>
    <col min="7443" max="7680" width="9.125" style="459"/>
    <col min="7681" max="7681" width="10.5" style="459" customWidth="1"/>
    <col min="7682" max="7682" width="20" style="459" customWidth="1"/>
    <col min="7683" max="7683" width="39.375" style="459" customWidth="1"/>
    <col min="7684" max="7684" width="11.5" style="459" customWidth="1"/>
    <col min="7685" max="7685" width="6.375" style="459" customWidth="1"/>
    <col min="7686" max="7686" width="9" style="459" customWidth="1"/>
    <col min="7687" max="7687" width="40.375" style="459" bestFit="1" customWidth="1"/>
    <col min="7688" max="7688" width="12.75" style="459" customWidth="1"/>
    <col min="7689" max="7689" width="10.875" style="459" customWidth="1"/>
    <col min="7690" max="7690" width="11.25" style="459" customWidth="1"/>
    <col min="7691" max="7691" width="9.25" style="459" customWidth="1"/>
    <col min="7692" max="7692" width="9.75" style="459" customWidth="1"/>
    <col min="7693" max="7693" width="11.125" style="459" customWidth="1"/>
    <col min="7694" max="7694" width="21.875" style="459" customWidth="1"/>
    <col min="7695" max="7695" width="15.375" style="459" customWidth="1"/>
    <col min="7696" max="7696" width="15.125" style="459" customWidth="1"/>
    <col min="7697" max="7697" width="13.25" style="459" customWidth="1"/>
    <col min="7698" max="7698" width="11.625" style="459" customWidth="1"/>
    <col min="7699" max="7936" width="9.125" style="459"/>
    <col min="7937" max="7937" width="10.5" style="459" customWidth="1"/>
    <col min="7938" max="7938" width="20" style="459" customWidth="1"/>
    <col min="7939" max="7939" width="39.375" style="459" customWidth="1"/>
    <col min="7940" max="7940" width="11.5" style="459" customWidth="1"/>
    <col min="7941" max="7941" width="6.375" style="459" customWidth="1"/>
    <col min="7942" max="7942" width="9" style="459" customWidth="1"/>
    <col min="7943" max="7943" width="40.375" style="459" bestFit="1" customWidth="1"/>
    <col min="7944" max="7944" width="12.75" style="459" customWidth="1"/>
    <col min="7945" max="7945" width="10.875" style="459" customWidth="1"/>
    <col min="7946" max="7946" width="11.25" style="459" customWidth="1"/>
    <col min="7947" max="7947" width="9.25" style="459" customWidth="1"/>
    <col min="7948" max="7948" width="9.75" style="459" customWidth="1"/>
    <col min="7949" max="7949" width="11.125" style="459" customWidth="1"/>
    <col min="7950" max="7950" width="21.875" style="459" customWidth="1"/>
    <col min="7951" max="7951" width="15.375" style="459" customWidth="1"/>
    <col min="7952" max="7952" width="15.125" style="459" customWidth="1"/>
    <col min="7953" max="7953" width="13.25" style="459" customWidth="1"/>
    <col min="7954" max="7954" width="11.625" style="459" customWidth="1"/>
    <col min="7955" max="8192" width="9.125" style="459"/>
    <col min="8193" max="8193" width="10.5" style="459" customWidth="1"/>
    <col min="8194" max="8194" width="20" style="459" customWidth="1"/>
    <col min="8195" max="8195" width="39.375" style="459" customWidth="1"/>
    <col min="8196" max="8196" width="11.5" style="459" customWidth="1"/>
    <col min="8197" max="8197" width="6.375" style="459" customWidth="1"/>
    <col min="8198" max="8198" width="9" style="459" customWidth="1"/>
    <col min="8199" max="8199" width="40.375" style="459" bestFit="1" customWidth="1"/>
    <col min="8200" max="8200" width="12.75" style="459" customWidth="1"/>
    <col min="8201" max="8201" width="10.875" style="459" customWidth="1"/>
    <col min="8202" max="8202" width="11.25" style="459" customWidth="1"/>
    <col min="8203" max="8203" width="9.25" style="459" customWidth="1"/>
    <col min="8204" max="8204" width="9.75" style="459" customWidth="1"/>
    <col min="8205" max="8205" width="11.125" style="459" customWidth="1"/>
    <col min="8206" max="8206" width="21.875" style="459" customWidth="1"/>
    <col min="8207" max="8207" width="15.375" style="459" customWidth="1"/>
    <col min="8208" max="8208" width="15.125" style="459" customWidth="1"/>
    <col min="8209" max="8209" width="13.25" style="459" customWidth="1"/>
    <col min="8210" max="8210" width="11.625" style="459" customWidth="1"/>
    <col min="8211" max="8448" width="9.125" style="459"/>
    <col min="8449" max="8449" width="10.5" style="459" customWidth="1"/>
    <col min="8450" max="8450" width="20" style="459" customWidth="1"/>
    <col min="8451" max="8451" width="39.375" style="459" customWidth="1"/>
    <col min="8452" max="8452" width="11.5" style="459" customWidth="1"/>
    <col min="8453" max="8453" width="6.375" style="459" customWidth="1"/>
    <col min="8454" max="8454" width="9" style="459" customWidth="1"/>
    <col min="8455" max="8455" width="40.375" style="459" bestFit="1" customWidth="1"/>
    <col min="8456" max="8456" width="12.75" style="459" customWidth="1"/>
    <col min="8457" max="8457" width="10.875" style="459" customWidth="1"/>
    <col min="8458" max="8458" width="11.25" style="459" customWidth="1"/>
    <col min="8459" max="8459" width="9.25" style="459" customWidth="1"/>
    <col min="8460" max="8460" width="9.75" style="459" customWidth="1"/>
    <col min="8461" max="8461" width="11.125" style="459" customWidth="1"/>
    <col min="8462" max="8462" width="21.875" style="459" customWidth="1"/>
    <col min="8463" max="8463" width="15.375" style="459" customWidth="1"/>
    <col min="8464" max="8464" width="15.125" style="459" customWidth="1"/>
    <col min="8465" max="8465" width="13.25" style="459" customWidth="1"/>
    <col min="8466" max="8466" width="11.625" style="459" customWidth="1"/>
    <col min="8467" max="8704" width="9.125" style="459"/>
    <col min="8705" max="8705" width="10.5" style="459" customWidth="1"/>
    <col min="8706" max="8706" width="20" style="459" customWidth="1"/>
    <col min="8707" max="8707" width="39.375" style="459" customWidth="1"/>
    <col min="8708" max="8708" width="11.5" style="459" customWidth="1"/>
    <col min="8709" max="8709" width="6.375" style="459" customWidth="1"/>
    <col min="8710" max="8710" width="9" style="459" customWidth="1"/>
    <col min="8711" max="8711" width="40.375" style="459" bestFit="1" customWidth="1"/>
    <col min="8712" max="8712" width="12.75" style="459" customWidth="1"/>
    <col min="8713" max="8713" width="10.875" style="459" customWidth="1"/>
    <col min="8714" max="8714" width="11.25" style="459" customWidth="1"/>
    <col min="8715" max="8715" width="9.25" style="459" customWidth="1"/>
    <col min="8716" max="8716" width="9.75" style="459" customWidth="1"/>
    <col min="8717" max="8717" width="11.125" style="459" customWidth="1"/>
    <col min="8718" max="8718" width="21.875" style="459" customWidth="1"/>
    <col min="8719" max="8719" width="15.375" style="459" customWidth="1"/>
    <col min="8720" max="8720" width="15.125" style="459" customWidth="1"/>
    <col min="8721" max="8721" width="13.25" style="459" customWidth="1"/>
    <col min="8722" max="8722" width="11.625" style="459" customWidth="1"/>
    <col min="8723" max="8960" width="9.125" style="459"/>
    <col min="8961" max="8961" width="10.5" style="459" customWidth="1"/>
    <col min="8962" max="8962" width="20" style="459" customWidth="1"/>
    <col min="8963" max="8963" width="39.375" style="459" customWidth="1"/>
    <col min="8964" max="8964" width="11.5" style="459" customWidth="1"/>
    <col min="8965" max="8965" width="6.375" style="459" customWidth="1"/>
    <col min="8966" max="8966" width="9" style="459" customWidth="1"/>
    <col min="8967" max="8967" width="40.375" style="459" bestFit="1" customWidth="1"/>
    <col min="8968" max="8968" width="12.75" style="459" customWidth="1"/>
    <col min="8969" max="8969" width="10.875" style="459" customWidth="1"/>
    <col min="8970" max="8970" width="11.25" style="459" customWidth="1"/>
    <col min="8971" max="8971" width="9.25" style="459" customWidth="1"/>
    <col min="8972" max="8972" width="9.75" style="459" customWidth="1"/>
    <col min="8973" max="8973" width="11.125" style="459" customWidth="1"/>
    <col min="8974" max="8974" width="21.875" style="459" customWidth="1"/>
    <col min="8975" max="8975" width="15.375" style="459" customWidth="1"/>
    <col min="8976" max="8976" width="15.125" style="459" customWidth="1"/>
    <col min="8977" max="8977" width="13.25" style="459" customWidth="1"/>
    <col min="8978" max="8978" width="11.625" style="459" customWidth="1"/>
    <col min="8979" max="9216" width="9.125" style="459"/>
    <col min="9217" max="9217" width="10.5" style="459" customWidth="1"/>
    <col min="9218" max="9218" width="20" style="459" customWidth="1"/>
    <col min="9219" max="9219" width="39.375" style="459" customWidth="1"/>
    <col min="9220" max="9220" width="11.5" style="459" customWidth="1"/>
    <col min="9221" max="9221" width="6.375" style="459" customWidth="1"/>
    <col min="9222" max="9222" width="9" style="459" customWidth="1"/>
    <col min="9223" max="9223" width="40.375" style="459" bestFit="1" customWidth="1"/>
    <col min="9224" max="9224" width="12.75" style="459" customWidth="1"/>
    <col min="9225" max="9225" width="10.875" style="459" customWidth="1"/>
    <col min="9226" max="9226" width="11.25" style="459" customWidth="1"/>
    <col min="9227" max="9227" width="9.25" style="459" customWidth="1"/>
    <col min="9228" max="9228" width="9.75" style="459" customWidth="1"/>
    <col min="9229" max="9229" width="11.125" style="459" customWidth="1"/>
    <col min="9230" max="9230" width="21.875" style="459" customWidth="1"/>
    <col min="9231" max="9231" width="15.375" style="459" customWidth="1"/>
    <col min="9232" max="9232" width="15.125" style="459" customWidth="1"/>
    <col min="9233" max="9233" width="13.25" style="459" customWidth="1"/>
    <col min="9234" max="9234" width="11.625" style="459" customWidth="1"/>
    <col min="9235" max="9472" width="9.125" style="459"/>
    <col min="9473" max="9473" width="10.5" style="459" customWidth="1"/>
    <col min="9474" max="9474" width="20" style="459" customWidth="1"/>
    <col min="9475" max="9475" width="39.375" style="459" customWidth="1"/>
    <col min="9476" max="9476" width="11.5" style="459" customWidth="1"/>
    <col min="9477" max="9477" width="6.375" style="459" customWidth="1"/>
    <col min="9478" max="9478" width="9" style="459" customWidth="1"/>
    <col min="9479" max="9479" width="40.375" style="459" bestFit="1" customWidth="1"/>
    <col min="9480" max="9480" width="12.75" style="459" customWidth="1"/>
    <col min="9481" max="9481" width="10.875" style="459" customWidth="1"/>
    <col min="9482" max="9482" width="11.25" style="459" customWidth="1"/>
    <col min="9483" max="9483" width="9.25" style="459" customWidth="1"/>
    <col min="9484" max="9484" width="9.75" style="459" customWidth="1"/>
    <col min="9485" max="9485" width="11.125" style="459" customWidth="1"/>
    <col min="9486" max="9486" width="21.875" style="459" customWidth="1"/>
    <col min="9487" max="9487" width="15.375" style="459" customWidth="1"/>
    <col min="9488" max="9488" width="15.125" style="459" customWidth="1"/>
    <col min="9489" max="9489" width="13.25" style="459" customWidth="1"/>
    <col min="9490" max="9490" width="11.625" style="459" customWidth="1"/>
    <col min="9491" max="9728" width="9.125" style="459"/>
    <col min="9729" max="9729" width="10.5" style="459" customWidth="1"/>
    <col min="9730" max="9730" width="20" style="459" customWidth="1"/>
    <col min="9731" max="9731" width="39.375" style="459" customWidth="1"/>
    <col min="9732" max="9732" width="11.5" style="459" customWidth="1"/>
    <col min="9733" max="9733" width="6.375" style="459" customWidth="1"/>
    <col min="9734" max="9734" width="9" style="459" customWidth="1"/>
    <col min="9735" max="9735" width="40.375" style="459" bestFit="1" customWidth="1"/>
    <col min="9736" max="9736" width="12.75" style="459" customWidth="1"/>
    <col min="9737" max="9737" width="10.875" style="459" customWidth="1"/>
    <col min="9738" max="9738" width="11.25" style="459" customWidth="1"/>
    <col min="9739" max="9739" width="9.25" style="459" customWidth="1"/>
    <col min="9740" max="9740" width="9.75" style="459" customWidth="1"/>
    <col min="9741" max="9741" width="11.125" style="459" customWidth="1"/>
    <col min="9742" max="9742" width="21.875" style="459" customWidth="1"/>
    <col min="9743" max="9743" width="15.375" style="459" customWidth="1"/>
    <col min="9744" max="9744" width="15.125" style="459" customWidth="1"/>
    <col min="9745" max="9745" width="13.25" style="459" customWidth="1"/>
    <col min="9746" max="9746" width="11.625" style="459" customWidth="1"/>
    <col min="9747" max="9984" width="9.125" style="459"/>
    <col min="9985" max="9985" width="10.5" style="459" customWidth="1"/>
    <col min="9986" max="9986" width="20" style="459" customWidth="1"/>
    <col min="9987" max="9987" width="39.375" style="459" customWidth="1"/>
    <col min="9988" max="9988" width="11.5" style="459" customWidth="1"/>
    <col min="9989" max="9989" width="6.375" style="459" customWidth="1"/>
    <col min="9990" max="9990" width="9" style="459" customWidth="1"/>
    <col min="9991" max="9991" width="40.375" style="459" bestFit="1" customWidth="1"/>
    <col min="9992" max="9992" width="12.75" style="459" customWidth="1"/>
    <col min="9993" max="9993" width="10.875" style="459" customWidth="1"/>
    <col min="9994" max="9994" width="11.25" style="459" customWidth="1"/>
    <col min="9995" max="9995" width="9.25" style="459" customWidth="1"/>
    <col min="9996" max="9996" width="9.75" style="459" customWidth="1"/>
    <col min="9997" max="9997" width="11.125" style="459" customWidth="1"/>
    <col min="9998" max="9998" width="21.875" style="459" customWidth="1"/>
    <col min="9999" max="9999" width="15.375" style="459" customWidth="1"/>
    <col min="10000" max="10000" width="15.125" style="459" customWidth="1"/>
    <col min="10001" max="10001" width="13.25" style="459" customWidth="1"/>
    <col min="10002" max="10002" width="11.625" style="459" customWidth="1"/>
    <col min="10003" max="10240" width="9.125" style="459"/>
    <col min="10241" max="10241" width="10.5" style="459" customWidth="1"/>
    <col min="10242" max="10242" width="20" style="459" customWidth="1"/>
    <col min="10243" max="10243" width="39.375" style="459" customWidth="1"/>
    <col min="10244" max="10244" width="11.5" style="459" customWidth="1"/>
    <col min="10245" max="10245" width="6.375" style="459" customWidth="1"/>
    <col min="10246" max="10246" width="9" style="459" customWidth="1"/>
    <col min="10247" max="10247" width="40.375" style="459" bestFit="1" customWidth="1"/>
    <col min="10248" max="10248" width="12.75" style="459" customWidth="1"/>
    <col min="10249" max="10249" width="10.875" style="459" customWidth="1"/>
    <col min="10250" max="10250" width="11.25" style="459" customWidth="1"/>
    <col min="10251" max="10251" width="9.25" style="459" customWidth="1"/>
    <col min="10252" max="10252" width="9.75" style="459" customWidth="1"/>
    <col min="10253" max="10253" width="11.125" style="459" customWidth="1"/>
    <col min="10254" max="10254" width="21.875" style="459" customWidth="1"/>
    <col min="10255" max="10255" width="15.375" style="459" customWidth="1"/>
    <col min="10256" max="10256" width="15.125" style="459" customWidth="1"/>
    <col min="10257" max="10257" width="13.25" style="459" customWidth="1"/>
    <col min="10258" max="10258" width="11.625" style="459" customWidth="1"/>
    <col min="10259" max="10496" width="9.125" style="459"/>
    <col min="10497" max="10497" width="10.5" style="459" customWidth="1"/>
    <col min="10498" max="10498" width="20" style="459" customWidth="1"/>
    <col min="10499" max="10499" width="39.375" style="459" customWidth="1"/>
    <col min="10500" max="10500" width="11.5" style="459" customWidth="1"/>
    <col min="10501" max="10501" width="6.375" style="459" customWidth="1"/>
    <col min="10502" max="10502" width="9" style="459" customWidth="1"/>
    <col min="10503" max="10503" width="40.375" style="459" bestFit="1" customWidth="1"/>
    <col min="10504" max="10504" width="12.75" style="459" customWidth="1"/>
    <col min="10505" max="10505" width="10.875" style="459" customWidth="1"/>
    <col min="10506" max="10506" width="11.25" style="459" customWidth="1"/>
    <col min="10507" max="10507" width="9.25" style="459" customWidth="1"/>
    <col min="10508" max="10508" width="9.75" style="459" customWidth="1"/>
    <col min="10509" max="10509" width="11.125" style="459" customWidth="1"/>
    <col min="10510" max="10510" width="21.875" style="459" customWidth="1"/>
    <col min="10511" max="10511" width="15.375" style="459" customWidth="1"/>
    <col min="10512" max="10512" width="15.125" style="459" customWidth="1"/>
    <col min="10513" max="10513" width="13.25" style="459" customWidth="1"/>
    <col min="10514" max="10514" width="11.625" style="459" customWidth="1"/>
    <col min="10515" max="10752" width="9.125" style="459"/>
    <col min="10753" max="10753" width="10.5" style="459" customWidth="1"/>
    <col min="10754" max="10754" width="20" style="459" customWidth="1"/>
    <col min="10755" max="10755" width="39.375" style="459" customWidth="1"/>
    <col min="10756" max="10756" width="11.5" style="459" customWidth="1"/>
    <col min="10757" max="10757" width="6.375" style="459" customWidth="1"/>
    <col min="10758" max="10758" width="9" style="459" customWidth="1"/>
    <col min="10759" max="10759" width="40.375" style="459" bestFit="1" customWidth="1"/>
    <col min="10760" max="10760" width="12.75" style="459" customWidth="1"/>
    <col min="10761" max="10761" width="10.875" style="459" customWidth="1"/>
    <col min="10762" max="10762" width="11.25" style="459" customWidth="1"/>
    <col min="10763" max="10763" width="9.25" style="459" customWidth="1"/>
    <col min="10764" max="10764" width="9.75" style="459" customWidth="1"/>
    <col min="10765" max="10765" width="11.125" style="459" customWidth="1"/>
    <col min="10766" max="10766" width="21.875" style="459" customWidth="1"/>
    <col min="10767" max="10767" width="15.375" style="459" customWidth="1"/>
    <col min="10768" max="10768" width="15.125" style="459" customWidth="1"/>
    <col min="10769" max="10769" width="13.25" style="459" customWidth="1"/>
    <col min="10770" max="10770" width="11.625" style="459" customWidth="1"/>
    <col min="10771" max="11008" width="9.125" style="459"/>
    <col min="11009" max="11009" width="10.5" style="459" customWidth="1"/>
    <col min="11010" max="11010" width="20" style="459" customWidth="1"/>
    <col min="11011" max="11011" width="39.375" style="459" customWidth="1"/>
    <col min="11012" max="11012" width="11.5" style="459" customWidth="1"/>
    <col min="11013" max="11013" width="6.375" style="459" customWidth="1"/>
    <col min="11014" max="11014" width="9" style="459" customWidth="1"/>
    <col min="11015" max="11015" width="40.375" style="459" bestFit="1" customWidth="1"/>
    <col min="11016" max="11016" width="12.75" style="459" customWidth="1"/>
    <col min="11017" max="11017" width="10.875" style="459" customWidth="1"/>
    <col min="11018" max="11018" width="11.25" style="459" customWidth="1"/>
    <col min="11019" max="11019" width="9.25" style="459" customWidth="1"/>
    <col min="11020" max="11020" width="9.75" style="459" customWidth="1"/>
    <col min="11021" max="11021" width="11.125" style="459" customWidth="1"/>
    <col min="11022" max="11022" width="21.875" style="459" customWidth="1"/>
    <col min="11023" max="11023" width="15.375" style="459" customWidth="1"/>
    <col min="11024" max="11024" width="15.125" style="459" customWidth="1"/>
    <col min="11025" max="11025" width="13.25" style="459" customWidth="1"/>
    <col min="11026" max="11026" width="11.625" style="459" customWidth="1"/>
    <col min="11027" max="11264" width="9.125" style="459"/>
    <col min="11265" max="11265" width="10.5" style="459" customWidth="1"/>
    <col min="11266" max="11266" width="20" style="459" customWidth="1"/>
    <col min="11267" max="11267" width="39.375" style="459" customWidth="1"/>
    <col min="11268" max="11268" width="11.5" style="459" customWidth="1"/>
    <col min="11269" max="11269" width="6.375" style="459" customWidth="1"/>
    <col min="11270" max="11270" width="9" style="459" customWidth="1"/>
    <col min="11271" max="11271" width="40.375" style="459" bestFit="1" customWidth="1"/>
    <col min="11272" max="11272" width="12.75" style="459" customWidth="1"/>
    <col min="11273" max="11273" width="10.875" style="459" customWidth="1"/>
    <col min="11274" max="11274" width="11.25" style="459" customWidth="1"/>
    <col min="11275" max="11275" width="9.25" style="459" customWidth="1"/>
    <col min="11276" max="11276" width="9.75" style="459" customWidth="1"/>
    <col min="11277" max="11277" width="11.125" style="459" customWidth="1"/>
    <col min="11278" max="11278" width="21.875" style="459" customWidth="1"/>
    <col min="11279" max="11279" width="15.375" style="459" customWidth="1"/>
    <col min="11280" max="11280" width="15.125" style="459" customWidth="1"/>
    <col min="11281" max="11281" width="13.25" style="459" customWidth="1"/>
    <col min="11282" max="11282" width="11.625" style="459" customWidth="1"/>
    <col min="11283" max="11520" width="9.125" style="459"/>
    <col min="11521" max="11521" width="10.5" style="459" customWidth="1"/>
    <col min="11522" max="11522" width="20" style="459" customWidth="1"/>
    <col min="11523" max="11523" width="39.375" style="459" customWidth="1"/>
    <col min="11524" max="11524" width="11.5" style="459" customWidth="1"/>
    <col min="11525" max="11525" width="6.375" style="459" customWidth="1"/>
    <col min="11526" max="11526" width="9" style="459" customWidth="1"/>
    <col min="11527" max="11527" width="40.375" style="459" bestFit="1" customWidth="1"/>
    <col min="11528" max="11528" width="12.75" style="459" customWidth="1"/>
    <col min="11529" max="11529" width="10.875" style="459" customWidth="1"/>
    <col min="11530" max="11530" width="11.25" style="459" customWidth="1"/>
    <col min="11531" max="11531" width="9.25" style="459" customWidth="1"/>
    <col min="11532" max="11532" width="9.75" style="459" customWidth="1"/>
    <col min="11533" max="11533" width="11.125" style="459" customWidth="1"/>
    <col min="11534" max="11534" width="21.875" style="459" customWidth="1"/>
    <col min="11535" max="11535" width="15.375" style="459" customWidth="1"/>
    <col min="11536" max="11536" width="15.125" style="459" customWidth="1"/>
    <col min="11537" max="11537" width="13.25" style="459" customWidth="1"/>
    <col min="11538" max="11538" width="11.625" style="459" customWidth="1"/>
    <col min="11539" max="11776" width="9.125" style="459"/>
    <col min="11777" max="11777" width="10.5" style="459" customWidth="1"/>
    <col min="11778" max="11778" width="20" style="459" customWidth="1"/>
    <col min="11779" max="11779" width="39.375" style="459" customWidth="1"/>
    <col min="11780" max="11780" width="11.5" style="459" customWidth="1"/>
    <col min="11781" max="11781" width="6.375" style="459" customWidth="1"/>
    <col min="11782" max="11782" width="9" style="459" customWidth="1"/>
    <col min="11783" max="11783" width="40.375" style="459" bestFit="1" customWidth="1"/>
    <col min="11784" max="11784" width="12.75" style="459" customWidth="1"/>
    <col min="11785" max="11785" width="10.875" style="459" customWidth="1"/>
    <col min="11786" max="11786" width="11.25" style="459" customWidth="1"/>
    <col min="11787" max="11787" width="9.25" style="459" customWidth="1"/>
    <col min="11788" max="11788" width="9.75" style="459" customWidth="1"/>
    <col min="11789" max="11789" width="11.125" style="459" customWidth="1"/>
    <col min="11790" max="11790" width="21.875" style="459" customWidth="1"/>
    <col min="11791" max="11791" width="15.375" style="459" customWidth="1"/>
    <col min="11792" max="11792" width="15.125" style="459" customWidth="1"/>
    <col min="11793" max="11793" width="13.25" style="459" customWidth="1"/>
    <col min="11794" max="11794" width="11.625" style="459" customWidth="1"/>
    <col min="11795" max="12032" width="9.125" style="459"/>
    <col min="12033" max="12033" width="10.5" style="459" customWidth="1"/>
    <col min="12034" max="12034" width="20" style="459" customWidth="1"/>
    <col min="12035" max="12035" width="39.375" style="459" customWidth="1"/>
    <col min="12036" max="12036" width="11.5" style="459" customWidth="1"/>
    <col min="12037" max="12037" width="6.375" style="459" customWidth="1"/>
    <col min="12038" max="12038" width="9" style="459" customWidth="1"/>
    <col min="12039" max="12039" width="40.375" style="459" bestFit="1" customWidth="1"/>
    <col min="12040" max="12040" width="12.75" style="459" customWidth="1"/>
    <col min="12041" max="12041" width="10.875" style="459" customWidth="1"/>
    <col min="12042" max="12042" width="11.25" style="459" customWidth="1"/>
    <col min="12043" max="12043" width="9.25" style="459" customWidth="1"/>
    <col min="12044" max="12044" width="9.75" style="459" customWidth="1"/>
    <col min="12045" max="12045" width="11.125" style="459" customWidth="1"/>
    <col min="12046" max="12046" width="21.875" style="459" customWidth="1"/>
    <col min="12047" max="12047" width="15.375" style="459" customWidth="1"/>
    <col min="12048" max="12048" width="15.125" style="459" customWidth="1"/>
    <col min="12049" max="12049" width="13.25" style="459" customWidth="1"/>
    <col min="12050" max="12050" width="11.625" style="459" customWidth="1"/>
    <col min="12051" max="12288" width="9.125" style="459"/>
    <col min="12289" max="12289" width="10.5" style="459" customWidth="1"/>
    <col min="12290" max="12290" width="20" style="459" customWidth="1"/>
    <col min="12291" max="12291" width="39.375" style="459" customWidth="1"/>
    <col min="12292" max="12292" width="11.5" style="459" customWidth="1"/>
    <col min="12293" max="12293" width="6.375" style="459" customWidth="1"/>
    <col min="12294" max="12294" width="9" style="459" customWidth="1"/>
    <col min="12295" max="12295" width="40.375" style="459" bestFit="1" customWidth="1"/>
    <col min="12296" max="12296" width="12.75" style="459" customWidth="1"/>
    <col min="12297" max="12297" width="10.875" style="459" customWidth="1"/>
    <col min="12298" max="12298" width="11.25" style="459" customWidth="1"/>
    <col min="12299" max="12299" width="9.25" style="459" customWidth="1"/>
    <col min="12300" max="12300" width="9.75" style="459" customWidth="1"/>
    <col min="12301" max="12301" width="11.125" style="459" customWidth="1"/>
    <col min="12302" max="12302" width="21.875" style="459" customWidth="1"/>
    <col min="12303" max="12303" width="15.375" style="459" customWidth="1"/>
    <col min="12304" max="12304" width="15.125" style="459" customWidth="1"/>
    <col min="12305" max="12305" width="13.25" style="459" customWidth="1"/>
    <col min="12306" max="12306" width="11.625" style="459" customWidth="1"/>
    <col min="12307" max="12544" width="9.125" style="459"/>
    <col min="12545" max="12545" width="10.5" style="459" customWidth="1"/>
    <col min="12546" max="12546" width="20" style="459" customWidth="1"/>
    <col min="12547" max="12547" width="39.375" style="459" customWidth="1"/>
    <col min="12548" max="12548" width="11.5" style="459" customWidth="1"/>
    <col min="12549" max="12549" width="6.375" style="459" customWidth="1"/>
    <col min="12550" max="12550" width="9" style="459" customWidth="1"/>
    <col min="12551" max="12551" width="40.375" style="459" bestFit="1" customWidth="1"/>
    <col min="12552" max="12552" width="12.75" style="459" customWidth="1"/>
    <col min="12553" max="12553" width="10.875" style="459" customWidth="1"/>
    <col min="12554" max="12554" width="11.25" style="459" customWidth="1"/>
    <col min="12555" max="12555" width="9.25" style="459" customWidth="1"/>
    <col min="12556" max="12556" width="9.75" style="459" customWidth="1"/>
    <col min="12557" max="12557" width="11.125" style="459" customWidth="1"/>
    <col min="12558" max="12558" width="21.875" style="459" customWidth="1"/>
    <col min="12559" max="12559" width="15.375" style="459" customWidth="1"/>
    <col min="12560" max="12560" width="15.125" style="459" customWidth="1"/>
    <col min="12561" max="12561" width="13.25" style="459" customWidth="1"/>
    <col min="12562" max="12562" width="11.625" style="459" customWidth="1"/>
    <col min="12563" max="12800" width="9.125" style="459"/>
    <col min="12801" max="12801" width="10.5" style="459" customWidth="1"/>
    <col min="12802" max="12802" width="20" style="459" customWidth="1"/>
    <col min="12803" max="12803" width="39.375" style="459" customWidth="1"/>
    <col min="12804" max="12804" width="11.5" style="459" customWidth="1"/>
    <col min="12805" max="12805" width="6.375" style="459" customWidth="1"/>
    <col min="12806" max="12806" width="9" style="459" customWidth="1"/>
    <col min="12807" max="12807" width="40.375" style="459" bestFit="1" customWidth="1"/>
    <col min="12808" max="12808" width="12.75" style="459" customWidth="1"/>
    <col min="12809" max="12809" width="10.875" style="459" customWidth="1"/>
    <col min="12810" max="12810" width="11.25" style="459" customWidth="1"/>
    <col min="12811" max="12811" width="9.25" style="459" customWidth="1"/>
    <col min="12812" max="12812" width="9.75" style="459" customWidth="1"/>
    <col min="12813" max="12813" width="11.125" style="459" customWidth="1"/>
    <col min="12814" max="12814" width="21.875" style="459" customWidth="1"/>
    <col min="12815" max="12815" width="15.375" style="459" customWidth="1"/>
    <col min="12816" max="12816" width="15.125" style="459" customWidth="1"/>
    <col min="12817" max="12817" width="13.25" style="459" customWidth="1"/>
    <col min="12818" max="12818" width="11.625" style="459" customWidth="1"/>
    <col min="12819" max="13056" width="9.125" style="459"/>
    <col min="13057" max="13057" width="10.5" style="459" customWidth="1"/>
    <col min="13058" max="13058" width="20" style="459" customWidth="1"/>
    <col min="13059" max="13059" width="39.375" style="459" customWidth="1"/>
    <col min="13060" max="13060" width="11.5" style="459" customWidth="1"/>
    <col min="13061" max="13061" width="6.375" style="459" customWidth="1"/>
    <col min="13062" max="13062" width="9" style="459" customWidth="1"/>
    <col min="13063" max="13063" width="40.375" style="459" bestFit="1" customWidth="1"/>
    <col min="13064" max="13064" width="12.75" style="459" customWidth="1"/>
    <col min="13065" max="13065" width="10.875" style="459" customWidth="1"/>
    <col min="13066" max="13066" width="11.25" style="459" customWidth="1"/>
    <col min="13067" max="13067" width="9.25" style="459" customWidth="1"/>
    <col min="13068" max="13068" width="9.75" style="459" customWidth="1"/>
    <col min="13069" max="13069" width="11.125" style="459" customWidth="1"/>
    <col min="13070" max="13070" width="21.875" style="459" customWidth="1"/>
    <col min="13071" max="13071" width="15.375" style="459" customWidth="1"/>
    <col min="13072" max="13072" width="15.125" style="459" customWidth="1"/>
    <col min="13073" max="13073" width="13.25" style="459" customWidth="1"/>
    <col min="13074" max="13074" width="11.625" style="459" customWidth="1"/>
    <col min="13075" max="13312" width="9.125" style="459"/>
    <col min="13313" max="13313" width="10.5" style="459" customWidth="1"/>
    <col min="13314" max="13314" width="20" style="459" customWidth="1"/>
    <col min="13315" max="13315" width="39.375" style="459" customWidth="1"/>
    <col min="13316" max="13316" width="11.5" style="459" customWidth="1"/>
    <col min="13317" max="13317" width="6.375" style="459" customWidth="1"/>
    <col min="13318" max="13318" width="9" style="459" customWidth="1"/>
    <col min="13319" max="13319" width="40.375" style="459" bestFit="1" customWidth="1"/>
    <col min="13320" max="13320" width="12.75" style="459" customWidth="1"/>
    <col min="13321" max="13321" width="10.875" style="459" customWidth="1"/>
    <col min="13322" max="13322" width="11.25" style="459" customWidth="1"/>
    <col min="13323" max="13323" width="9.25" style="459" customWidth="1"/>
    <col min="13324" max="13324" width="9.75" style="459" customWidth="1"/>
    <col min="13325" max="13325" width="11.125" style="459" customWidth="1"/>
    <col min="13326" max="13326" width="21.875" style="459" customWidth="1"/>
    <col min="13327" max="13327" width="15.375" style="459" customWidth="1"/>
    <col min="13328" max="13328" width="15.125" style="459" customWidth="1"/>
    <col min="13329" max="13329" width="13.25" style="459" customWidth="1"/>
    <col min="13330" max="13330" width="11.625" style="459" customWidth="1"/>
    <col min="13331" max="13568" width="9.125" style="459"/>
    <col min="13569" max="13569" width="10.5" style="459" customWidth="1"/>
    <col min="13570" max="13570" width="20" style="459" customWidth="1"/>
    <col min="13571" max="13571" width="39.375" style="459" customWidth="1"/>
    <col min="13572" max="13572" width="11.5" style="459" customWidth="1"/>
    <col min="13573" max="13573" width="6.375" style="459" customWidth="1"/>
    <col min="13574" max="13574" width="9" style="459" customWidth="1"/>
    <col min="13575" max="13575" width="40.375" style="459" bestFit="1" customWidth="1"/>
    <col min="13576" max="13576" width="12.75" style="459" customWidth="1"/>
    <col min="13577" max="13577" width="10.875" style="459" customWidth="1"/>
    <col min="13578" max="13578" width="11.25" style="459" customWidth="1"/>
    <col min="13579" max="13579" width="9.25" style="459" customWidth="1"/>
    <col min="13580" max="13580" width="9.75" style="459" customWidth="1"/>
    <col min="13581" max="13581" width="11.125" style="459" customWidth="1"/>
    <col min="13582" max="13582" width="21.875" style="459" customWidth="1"/>
    <col min="13583" max="13583" width="15.375" style="459" customWidth="1"/>
    <col min="13584" max="13584" width="15.125" style="459" customWidth="1"/>
    <col min="13585" max="13585" width="13.25" style="459" customWidth="1"/>
    <col min="13586" max="13586" width="11.625" style="459" customWidth="1"/>
    <col min="13587" max="13824" width="9.125" style="459"/>
    <col min="13825" max="13825" width="10.5" style="459" customWidth="1"/>
    <col min="13826" max="13826" width="20" style="459" customWidth="1"/>
    <col min="13827" max="13827" width="39.375" style="459" customWidth="1"/>
    <col min="13828" max="13828" width="11.5" style="459" customWidth="1"/>
    <col min="13829" max="13829" width="6.375" style="459" customWidth="1"/>
    <col min="13830" max="13830" width="9" style="459" customWidth="1"/>
    <col min="13831" max="13831" width="40.375" style="459" bestFit="1" customWidth="1"/>
    <col min="13832" max="13832" width="12.75" style="459" customWidth="1"/>
    <col min="13833" max="13833" width="10.875" style="459" customWidth="1"/>
    <col min="13834" max="13834" width="11.25" style="459" customWidth="1"/>
    <col min="13835" max="13835" width="9.25" style="459" customWidth="1"/>
    <col min="13836" max="13836" width="9.75" style="459" customWidth="1"/>
    <col min="13837" max="13837" width="11.125" style="459" customWidth="1"/>
    <col min="13838" max="13838" width="21.875" style="459" customWidth="1"/>
    <col min="13839" max="13839" width="15.375" style="459" customWidth="1"/>
    <col min="13840" max="13840" width="15.125" style="459" customWidth="1"/>
    <col min="13841" max="13841" width="13.25" style="459" customWidth="1"/>
    <col min="13842" max="13842" width="11.625" style="459" customWidth="1"/>
    <col min="13843" max="14080" width="9.125" style="459"/>
    <col min="14081" max="14081" width="10.5" style="459" customWidth="1"/>
    <col min="14082" max="14082" width="20" style="459" customWidth="1"/>
    <col min="14083" max="14083" width="39.375" style="459" customWidth="1"/>
    <col min="14084" max="14084" width="11.5" style="459" customWidth="1"/>
    <col min="14085" max="14085" width="6.375" style="459" customWidth="1"/>
    <col min="14086" max="14086" width="9" style="459" customWidth="1"/>
    <col min="14087" max="14087" width="40.375" style="459" bestFit="1" customWidth="1"/>
    <col min="14088" max="14088" width="12.75" style="459" customWidth="1"/>
    <col min="14089" max="14089" width="10.875" style="459" customWidth="1"/>
    <col min="14090" max="14090" width="11.25" style="459" customWidth="1"/>
    <col min="14091" max="14091" width="9.25" style="459" customWidth="1"/>
    <col min="14092" max="14092" width="9.75" style="459" customWidth="1"/>
    <col min="14093" max="14093" width="11.125" style="459" customWidth="1"/>
    <col min="14094" max="14094" width="21.875" style="459" customWidth="1"/>
    <col min="14095" max="14095" width="15.375" style="459" customWidth="1"/>
    <col min="14096" max="14096" width="15.125" style="459" customWidth="1"/>
    <col min="14097" max="14097" width="13.25" style="459" customWidth="1"/>
    <col min="14098" max="14098" width="11.625" style="459" customWidth="1"/>
    <col min="14099" max="14336" width="9.125" style="459"/>
    <col min="14337" max="14337" width="10.5" style="459" customWidth="1"/>
    <col min="14338" max="14338" width="20" style="459" customWidth="1"/>
    <col min="14339" max="14339" width="39.375" style="459" customWidth="1"/>
    <col min="14340" max="14340" width="11.5" style="459" customWidth="1"/>
    <col min="14341" max="14341" width="6.375" style="459" customWidth="1"/>
    <col min="14342" max="14342" width="9" style="459" customWidth="1"/>
    <col min="14343" max="14343" width="40.375" style="459" bestFit="1" customWidth="1"/>
    <col min="14344" max="14344" width="12.75" style="459" customWidth="1"/>
    <col min="14345" max="14345" width="10.875" style="459" customWidth="1"/>
    <col min="14346" max="14346" width="11.25" style="459" customWidth="1"/>
    <col min="14347" max="14347" width="9.25" style="459" customWidth="1"/>
    <col min="14348" max="14348" width="9.75" style="459" customWidth="1"/>
    <col min="14349" max="14349" width="11.125" style="459" customWidth="1"/>
    <col min="14350" max="14350" width="21.875" style="459" customWidth="1"/>
    <col min="14351" max="14351" width="15.375" style="459" customWidth="1"/>
    <col min="14352" max="14352" width="15.125" style="459" customWidth="1"/>
    <col min="14353" max="14353" width="13.25" style="459" customWidth="1"/>
    <col min="14354" max="14354" width="11.625" style="459" customWidth="1"/>
    <col min="14355" max="14592" width="9.125" style="459"/>
    <col min="14593" max="14593" width="10.5" style="459" customWidth="1"/>
    <col min="14594" max="14594" width="20" style="459" customWidth="1"/>
    <col min="14595" max="14595" width="39.375" style="459" customWidth="1"/>
    <col min="14596" max="14596" width="11.5" style="459" customWidth="1"/>
    <col min="14597" max="14597" width="6.375" style="459" customWidth="1"/>
    <col min="14598" max="14598" width="9" style="459" customWidth="1"/>
    <col min="14599" max="14599" width="40.375" style="459" bestFit="1" customWidth="1"/>
    <col min="14600" max="14600" width="12.75" style="459" customWidth="1"/>
    <col min="14601" max="14601" width="10.875" style="459" customWidth="1"/>
    <col min="14602" max="14602" width="11.25" style="459" customWidth="1"/>
    <col min="14603" max="14603" width="9.25" style="459" customWidth="1"/>
    <col min="14604" max="14604" width="9.75" style="459" customWidth="1"/>
    <col min="14605" max="14605" width="11.125" style="459" customWidth="1"/>
    <col min="14606" max="14606" width="21.875" style="459" customWidth="1"/>
    <col min="14607" max="14607" width="15.375" style="459" customWidth="1"/>
    <col min="14608" max="14608" width="15.125" style="459" customWidth="1"/>
    <col min="14609" max="14609" width="13.25" style="459" customWidth="1"/>
    <col min="14610" max="14610" width="11.625" style="459" customWidth="1"/>
    <col min="14611" max="14848" width="9.125" style="459"/>
    <col min="14849" max="14849" width="10.5" style="459" customWidth="1"/>
    <col min="14850" max="14850" width="20" style="459" customWidth="1"/>
    <col min="14851" max="14851" width="39.375" style="459" customWidth="1"/>
    <col min="14852" max="14852" width="11.5" style="459" customWidth="1"/>
    <col min="14853" max="14853" width="6.375" style="459" customWidth="1"/>
    <col min="14854" max="14854" width="9" style="459" customWidth="1"/>
    <col min="14855" max="14855" width="40.375" style="459" bestFit="1" customWidth="1"/>
    <col min="14856" max="14856" width="12.75" style="459" customWidth="1"/>
    <col min="14857" max="14857" width="10.875" style="459" customWidth="1"/>
    <col min="14858" max="14858" width="11.25" style="459" customWidth="1"/>
    <col min="14859" max="14859" width="9.25" style="459" customWidth="1"/>
    <col min="14860" max="14860" width="9.75" style="459" customWidth="1"/>
    <col min="14861" max="14861" width="11.125" style="459" customWidth="1"/>
    <col min="14862" max="14862" width="21.875" style="459" customWidth="1"/>
    <col min="14863" max="14863" width="15.375" style="459" customWidth="1"/>
    <col min="14864" max="14864" width="15.125" style="459" customWidth="1"/>
    <col min="14865" max="14865" width="13.25" style="459" customWidth="1"/>
    <col min="14866" max="14866" width="11.625" style="459" customWidth="1"/>
    <col min="14867" max="15104" width="9.125" style="459"/>
    <col min="15105" max="15105" width="10.5" style="459" customWidth="1"/>
    <col min="15106" max="15106" width="20" style="459" customWidth="1"/>
    <col min="15107" max="15107" width="39.375" style="459" customWidth="1"/>
    <col min="15108" max="15108" width="11.5" style="459" customWidth="1"/>
    <col min="15109" max="15109" width="6.375" style="459" customWidth="1"/>
    <col min="15110" max="15110" width="9" style="459" customWidth="1"/>
    <col min="15111" max="15111" width="40.375" style="459" bestFit="1" customWidth="1"/>
    <col min="15112" max="15112" width="12.75" style="459" customWidth="1"/>
    <col min="15113" max="15113" width="10.875" style="459" customWidth="1"/>
    <col min="15114" max="15114" width="11.25" style="459" customWidth="1"/>
    <col min="15115" max="15115" width="9.25" style="459" customWidth="1"/>
    <col min="15116" max="15116" width="9.75" style="459" customWidth="1"/>
    <col min="15117" max="15117" width="11.125" style="459" customWidth="1"/>
    <col min="15118" max="15118" width="21.875" style="459" customWidth="1"/>
    <col min="15119" max="15119" width="15.375" style="459" customWidth="1"/>
    <col min="15120" max="15120" width="15.125" style="459" customWidth="1"/>
    <col min="15121" max="15121" width="13.25" style="459" customWidth="1"/>
    <col min="15122" max="15122" width="11.625" style="459" customWidth="1"/>
    <col min="15123" max="15360" width="9.125" style="459"/>
    <col min="15361" max="15361" width="10.5" style="459" customWidth="1"/>
    <col min="15362" max="15362" width="20" style="459" customWidth="1"/>
    <col min="15363" max="15363" width="39.375" style="459" customWidth="1"/>
    <col min="15364" max="15364" width="11.5" style="459" customWidth="1"/>
    <col min="15365" max="15365" width="6.375" style="459" customWidth="1"/>
    <col min="15366" max="15366" width="9" style="459" customWidth="1"/>
    <col min="15367" max="15367" width="40.375" style="459" bestFit="1" customWidth="1"/>
    <col min="15368" max="15368" width="12.75" style="459" customWidth="1"/>
    <col min="15369" max="15369" width="10.875" style="459" customWidth="1"/>
    <col min="15370" max="15370" width="11.25" style="459" customWidth="1"/>
    <col min="15371" max="15371" width="9.25" style="459" customWidth="1"/>
    <col min="15372" max="15372" width="9.75" style="459" customWidth="1"/>
    <col min="15373" max="15373" width="11.125" style="459" customWidth="1"/>
    <col min="15374" max="15374" width="21.875" style="459" customWidth="1"/>
    <col min="15375" max="15375" width="15.375" style="459" customWidth="1"/>
    <col min="15376" max="15376" width="15.125" style="459" customWidth="1"/>
    <col min="15377" max="15377" width="13.25" style="459" customWidth="1"/>
    <col min="15378" max="15378" width="11.625" style="459" customWidth="1"/>
    <col min="15379" max="15616" width="9.125" style="459"/>
    <col min="15617" max="15617" width="10.5" style="459" customWidth="1"/>
    <col min="15618" max="15618" width="20" style="459" customWidth="1"/>
    <col min="15619" max="15619" width="39.375" style="459" customWidth="1"/>
    <col min="15620" max="15620" width="11.5" style="459" customWidth="1"/>
    <col min="15621" max="15621" width="6.375" style="459" customWidth="1"/>
    <col min="15622" max="15622" width="9" style="459" customWidth="1"/>
    <col min="15623" max="15623" width="40.375" style="459" bestFit="1" customWidth="1"/>
    <col min="15624" max="15624" width="12.75" style="459" customWidth="1"/>
    <col min="15625" max="15625" width="10.875" style="459" customWidth="1"/>
    <col min="15626" max="15626" width="11.25" style="459" customWidth="1"/>
    <col min="15627" max="15627" width="9.25" style="459" customWidth="1"/>
    <col min="15628" max="15628" width="9.75" style="459" customWidth="1"/>
    <col min="15629" max="15629" width="11.125" style="459" customWidth="1"/>
    <col min="15630" max="15630" width="21.875" style="459" customWidth="1"/>
    <col min="15631" max="15631" width="15.375" style="459" customWidth="1"/>
    <col min="15632" max="15632" width="15.125" style="459" customWidth="1"/>
    <col min="15633" max="15633" width="13.25" style="459" customWidth="1"/>
    <col min="15634" max="15634" width="11.625" style="459" customWidth="1"/>
    <col min="15635" max="15872" width="9.125" style="459"/>
    <col min="15873" max="15873" width="10.5" style="459" customWidth="1"/>
    <col min="15874" max="15874" width="20" style="459" customWidth="1"/>
    <col min="15875" max="15875" width="39.375" style="459" customWidth="1"/>
    <col min="15876" max="15876" width="11.5" style="459" customWidth="1"/>
    <col min="15877" max="15877" width="6.375" style="459" customWidth="1"/>
    <col min="15878" max="15878" width="9" style="459" customWidth="1"/>
    <col min="15879" max="15879" width="40.375" style="459" bestFit="1" customWidth="1"/>
    <col min="15880" max="15880" width="12.75" style="459" customWidth="1"/>
    <col min="15881" max="15881" width="10.875" style="459" customWidth="1"/>
    <col min="15882" max="15882" width="11.25" style="459" customWidth="1"/>
    <col min="15883" max="15883" width="9.25" style="459" customWidth="1"/>
    <col min="15884" max="15884" width="9.75" style="459" customWidth="1"/>
    <col min="15885" max="15885" width="11.125" style="459" customWidth="1"/>
    <col min="15886" max="15886" width="21.875" style="459" customWidth="1"/>
    <col min="15887" max="15887" width="15.375" style="459" customWidth="1"/>
    <col min="15888" max="15888" width="15.125" style="459" customWidth="1"/>
    <col min="15889" max="15889" width="13.25" style="459" customWidth="1"/>
    <col min="15890" max="15890" width="11.625" style="459" customWidth="1"/>
    <col min="15891" max="16128" width="9.125" style="459"/>
    <col min="16129" max="16129" width="10.5" style="459" customWidth="1"/>
    <col min="16130" max="16130" width="20" style="459" customWidth="1"/>
    <col min="16131" max="16131" width="39.375" style="459" customWidth="1"/>
    <col min="16132" max="16132" width="11.5" style="459" customWidth="1"/>
    <col min="16133" max="16133" width="6.375" style="459" customWidth="1"/>
    <col min="16134" max="16134" width="9" style="459" customWidth="1"/>
    <col min="16135" max="16135" width="40.375" style="459" bestFit="1" customWidth="1"/>
    <col min="16136" max="16136" width="12.75" style="459" customWidth="1"/>
    <col min="16137" max="16137" width="10.875" style="459" customWidth="1"/>
    <col min="16138" max="16138" width="11.25" style="459" customWidth="1"/>
    <col min="16139" max="16139" width="9.25" style="459" customWidth="1"/>
    <col min="16140" max="16140" width="9.75" style="459" customWidth="1"/>
    <col min="16141" max="16141" width="11.125" style="459" customWidth="1"/>
    <col min="16142" max="16142" width="21.875" style="459" customWidth="1"/>
    <col min="16143" max="16143" width="15.375" style="459" customWidth="1"/>
    <col min="16144" max="16144" width="15.125" style="459" customWidth="1"/>
    <col min="16145" max="16145" width="13.25" style="459" customWidth="1"/>
    <col min="16146" max="16146" width="11.625" style="459" customWidth="1"/>
    <col min="16147" max="16384" width="9.125" style="459"/>
  </cols>
  <sheetData>
    <row r="1" spans="1:18" s="454" customFormat="1" ht="26.25">
      <c r="A1" s="452" t="s">
        <v>890</v>
      </c>
      <c r="B1" s="452"/>
      <c r="C1" s="452"/>
      <c r="D1" s="452"/>
      <c r="E1" s="452"/>
      <c r="F1" s="453"/>
      <c r="G1" s="453"/>
      <c r="N1" s="453"/>
      <c r="O1" s="455"/>
      <c r="P1" s="455"/>
      <c r="Q1" s="455"/>
    </row>
    <row r="2" spans="1:18" ht="26.25">
      <c r="A2" s="1005" t="s">
        <v>784</v>
      </c>
      <c r="B2" s="1005"/>
      <c r="C2" s="456"/>
      <c r="D2" s="457"/>
    </row>
    <row r="3" spans="1:18">
      <c r="A3" s="1006" t="s">
        <v>679</v>
      </c>
      <c r="B3" s="1009" t="s">
        <v>785</v>
      </c>
      <c r="C3" s="1009" t="s">
        <v>7</v>
      </c>
      <c r="D3" s="1009" t="s">
        <v>786</v>
      </c>
      <c r="E3" s="1009" t="s">
        <v>416</v>
      </c>
      <c r="F3" s="1009" t="s">
        <v>787</v>
      </c>
      <c r="G3" s="1033" t="s">
        <v>788</v>
      </c>
      <c r="H3" s="1002" t="s">
        <v>792</v>
      </c>
      <c r="I3" s="1003"/>
      <c r="J3" s="1004"/>
      <c r="K3" s="1002" t="s">
        <v>793</v>
      </c>
      <c r="L3" s="1003"/>
      <c r="M3" s="1003"/>
      <c r="N3" s="1004"/>
      <c r="O3" s="1031" t="s">
        <v>891</v>
      </c>
      <c r="P3" s="1016" t="s">
        <v>790</v>
      </c>
      <c r="Q3" s="1019" t="s">
        <v>421</v>
      </c>
      <c r="R3" s="999" t="s">
        <v>791</v>
      </c>
    </row>
    <row r="4" spans="1:18" ht="63">
      <c r="A4" s="1030"/>
      <c r="B4" s="1027"/>
      <c r="C4" s="1027"/>
      <c r="D4" s="1027"/>
      <c r="E4" s="1027"/>
      <c r="F4" s="1027"/>
      <c r="G4" s="1034"/>
      <c r="H4" s="467" t="s">
        <v>794</v>
      </c>
      <c r="I4" s="467" t="s">
        <v>795</v>
      </c>
      <c r="J4" s="467" t="s">
        <v>796</v>
      </c>
      <c r="K4" s="467" t="s">
        <v>797</v>
      </c>
      <c r="L4" s="467" t="s">
        <v>798</v>
      </c>
      <c r="M4" s="467" t="s">
        <v>799</v>
      </c>
      <c r="N4" s="467" t="s">
        <v>800</v>
      </c>
      <c r="O4" s="1032"/>
      <c r="P4" s="1026"/>
      <c r="Q4" s="1024"/>
      <c r="R4" s="1025"/>
    </row>
    <row r="5" spans="1:18" ht="23.25">
      <c r="A5" s="1022" t="s">
        <v>892</v>
      </c>
      <c r="B5" s="1023"/>
      <c r="C5" s="468"/>
      <c r="D5" s="469"/>
      <c r="E5" s="469"/>
      <c r="F5" s="469"/>
      <c r="G5" s="469"/>
      <c r="H5" s="468"/>
      <c r="I5" s="468"/>
      <c r="J5" s="468"/>
      <c r="K5" s="468"/>
      <c r="L5" s="468"/>
      <c r="M5" s="468"/>
      <c r="N5" s="470"/>
      <c r="O5" s="575"/>
      <c r="P5" s="575"/>
      <c r="Q5" s="575"/>
      <c r="R5" s="576"/>
    </row>
    <row r="6" spans="1:18">
      <c r="A6" s="473">
        <v>2560</v>
      </c>
      <c r="B6" s="577" t="s">
        <v>440</v>
      </c>
      <c r="C6" s="577" t="s">
        <v>893</v>
      </c>
      <c r="D6" s="481"/>
      <c r="E6" s="481">
        <v>1</v>
      </c>
      <c r="F6" s="473" t="s">
        <v>803</v>
      </c>
      <c r="G6" s="473" t="s">
        <v>894</v>
      </c>
      <c r="H6" s="479"/>
      <c r="I6" s="479"/>
      <c r="J6" s="479"/>
      <c r="K6" s="480"/>
      <c r="L6" s="481"/>
      <c r="M6" s="481"/>
      <c r="N6" s="482"/>
      <c r="O6" s="578">
        <v>2700000</v>
      </c>
      <c r="P6" s="579" t="s">
        <v>74</v>
      </c>
      <c r="Q6" s="580"/>
      <c r="R6" s="581"/>
    </row>
    <row r="7" spans="1:18">
      <c r="A7" s="473">
        <v>2560</v>
      </c>
      <c r="B7" s="504" t="s">
        <v>440</v>
      </c>
      <c r="C7" s="487" t="s">
        <v>895</v>
      </c>
      <c r="D7" s="488"/>
      <c r="E7" s="488">
        <v>1</v>
      </c>
      <c r="F7" s="473" t="s">
        <v>803</v>
      </c>
      <c r="G7" s="473" t="s">
        <v>894</v>
      </c>
      <c r="H7" s="489"/>
      <c r="I7" s="489"/>
      <c r="J7" s="489"/>
      <c r="K7" s="490"/>
      <c r="L7" s="491"/>
      <c r="M7" s="491"/>
      <c r="N7" s="492"/>
      <c r="O7" s="582">
        <v>1760000</v>
      </c>
      <c r="P7" s="579" t="s">
        <v>74</v>
      </c>
      <c r="Q7" s="582"/>
      <c r="R7" s="494"/>
    </row>
    <row r="8" spans="1:18" ht="21" customHeight="1">
      <c r="A8" s="473">
        <v>2560</v>
      </c>
      <c r="B8" s="474" t="s">
        <v>823</v>
      </c>
      <c r="C8" s="487" t="s">
        <v>896</v>
      </c>
      <c r="D8" s="473"/>
      <c r="E8" s="473">
        <v>2</v>
      </c>
      <c r="F8" s="473" t="s">
        <v>803</v>
      </c>
      <c r="G8" s="473" t="s">
        <v>894</v>
      </c>
      <c r="H8" s="489"/>
      <c r="I8" s="489"/>
      <c r="J8" s="489"/>
      <c r="K8" s="490"/>
      <c r="L8" s="491"/>
      <c r="M8" s="491"/>
      <c r="N8" s="496"/>
      <c r="O8" s="582">
        <v>1100000</v>
      </c>
      <c r="P8" s="579" t="s">
        <v>74</v>
      </c>
      <c r="Q8" s="582"/>
      <c r="R8" s="494"/>
    </row>
    <row r="9" spans="1:18" ht="42">
      <c r="A9" s="473">
        <v>2560</v>
      </c>
      <c r="B9" s="504" t="s">
        <v>440</v>
      </c>
      <c r="C9" s="577" t="s">
        <v>897</v>
      </c>
      <c r="D9" s="477"/>
      <c r="E9" s="477">
        <v>1</v>
      </c>
      <c r="F9" s="473" t="s">
        <v>803</v>
      </c>
      <c r="G9" s="473" t="s">
        <v>894</v>
      </c>
      <c r="H9" s="489"/>
      <c r="I9" s="489"/>
      <c r="J9" s="489"/>
      <c r="K9" s="490"/>
      <c r="L9" s="481"/>
      <c r="M9" s="481"/>
      <c r="N9" s="497"/>
      <c r="O9" s="582">
        <v>520000</v>
      </c>
      <c r="P9" s="579" t="s">
        <v>74</v>
      </c>
      <c r="Q9" s="582"/>
      <c r="R9" s="498"/>
    </row>
    <row r="10" spans="1:18">
      <c r="A10" s="473">
        <v>2560</v>
      </c>
      <c r="B10" s="577" t="s">
        <v>834</v>
      </c>
      <c r="C10" s="583" t="s">
        <v>812</v>
      </c>
      <c r="D10" s="502"/>
      <c r="E10" s="502">
        <v>1</v>
      </c>
      <c r="F10" s="473" t="s">
        <v>803</v>
      </c>
      <c r="G10" s="473" t="s">
        <v>894</v>
      </c>
      <c r="H10" s="489"/>
      <c r="I10" s="489"/>
      <c r="J10" s="489"/>
      <c r="K10" s="490"/>
      <c r="L10" s="491"/>
      <c r="M10" s="491"/>
      <c r="N10" s="496"/>
      <c r="O10" s="582">
        <v>280000</v>
      </c>
      <c r="P10" s="579" t="s">
        <v>74</v>
      </c>
      <c r="Q10" s="582"/>
      <c r="R10" s="498"/>
    </row>
    <row r="11" spans="1:18" ht="21" customHeight="1">
      <c r="A11" s="473">
        <v>2560</v>
      </c>
      <c r="B11" s="577" t="s">
        <v>815</v>
      </c>
      <c r="C11" s="474" t="s">
        <v>898</v>
      </c>
      <c r="D11" s="476"/>
      <c r="E11" s="476">
        <v>1</v>
      </c>
      <c r="F11" s="473" t="s">
        <v>803</v>
      </c>
      <c r="G11" s="473" t="s">
        <v>894</v>
      </c>
      <c r="H11" s="489"/>
      <c r="I11" s="489"/>
      <c r="J11" s="489"/>
      <c r="K11" s="490"/>
      <c r="L11" s="481"/>
      <c r="M11" s="481"/>
      <c r="N11" s="497"/>
      <c r="O11" s="582">
        <v>240000</v>
      </c>
      <c r="P11" s="579" t="s">
        <v>74</v>
      </c>
      <c r="Q11" s="582"/>
      <c r="R11" s="499"/>
    </row>
    <row r="12" spans="1:18" ht="42">
      <c r="A12" s="473">
        <v>2560</v>
      </c>
      <c r="B12" s="474" t="s">
        <v>844</v>
      </c>
      <c r="C12" s="584" t="s">
        <v>899</v>
      </c>
      <c r="D12" s="477"/>
      <c r="E12" s="477">
        <v>1</v>
      </c>
      <c r="F12" s="473" t="s">
        <v>803</v>
      </c>
      <c r="G12" s="473" t="s">
        <v>894</v>
      </c>
      <c r="H12" s="489"/>
      <c r="I12" s="489"/>
      <c r="J12" s="489"/>
      <c r="K12" s="490"/>
      <c r="L12" s="481"/>
      <c r="M12" s="481"/>
      <c r="N12" s="496"/>
      <c r="O12" s="585">
        <v>292008.46000000002</v>
      </c>
      <c r="P12" s="586">
        <v>97991.54</v>
      </c>
      <c r="Q12" s="483"/>
      <c r="R12" s="499"/>
    </row>
    <row r="13" spans="1:18">
      <c r="A13" s="473">
        <v>2560</v>
      </c>
      <c r="B13" s="587" t="s">
        <v>900</v>
      </c>
      <c r="C13" s="587" t="s">
        <v>901</v>
      </c>
      <c r="D13" s="476"/>
      <c r="E13" s="588">
        <v>1</v>
      </c>
      <c r="F13" s="473" t="s">
        <v>803</v>
      </c>
      <c r="G13" s="473" t="s">
        <v>894</v>
      </c>
      <c r="H13" s="489"/>
      <c r="I13" s="489"/>
      <c r="J13" s="489"/>
      <c r="K13" s="490"/>
      <c r="L13" s="481"/>
      <c r="M13" s="481"/>
      <c r="N13" s="496"/>
      <c r="O13" s="589">
        <v>17500</v>
      </c>
      <c r="P13" s="510" t="s">
        <v>74</v>
      </c>
      <c r="Q13" s="499"/>
      <c r="R13" s="499"/>
    </row>
    <row r="14" spans="1:18">
      <c r="A14" s="473">
        <v>2560</v>
      </c>
      <c r="B14" s="587" t="s">
        <v>902</v>
      </c>
      <c r="C14" s="587" t="s">
        <v>901</v>
      </c>
      <c r="D14" s="476"/>
      <c r="E14" s="588">
        <v>1</v>
      </c>
      <c r="F14" s="473" t="s">
        <v>803</v>
      </c>
      <c r="G14" s="473" t="s">
        <v>894</v>
      </c>
      <c r="H14" s="489"/>
      <c r="I14" s="489"/>
      <c r="J14" s="489"/>
      <c r="K14" s="490"/>
      <c r="L14" s="481"/>
      <c r="M14" s="481"/>
      <c r="N14" s="496"/>
      <c r="O14" s="589">
        <v>17500</v>
      </c>
      <c r="P14" s="510" t="s">
        <v>74</v>
      </c>
      <c r="Q14" s="499"/>
      <c r="R14" s="499"/>
    </row>
    <row r="15" spans="1:18">
      <c r="A15" s="473">
        <v>2560</v>
      </c>
      <c r="B15" s="587" t="s">
        <v>903</v>
      </c>
      <c r="C15" s="587" t="s">
        <v>355</v>
      </c>
      <c r="D15" s="476"/>
      <c r="E15" s="588">
        <v>1</v>
      </c>
      <c r="F15" s="473" t="s">
        <v>803</v>
      </c>
      <c r="G15" s="473" t="s">
        <v>894</v>
      </c>
      <c r="H15" s="489"/>
      <c r="I15" s="489"/>
      <c r="J15" s="489"/>
      <c r="K15" s="490"/>
      <c r="L15" s="481"/>
      <c r="M15" s="481"/>
      <c r="N15" s="496"/>
      <c r="O15" s="589">
        <v>15000</v>
      </c>
      <c r="P15" s="510" t="s">
        <v>74</v>
      </c>
      <c r="Q15" s="499"/>
      <c r="R15" s="499"/>
    </row>
    <row r="16" spans="1:18">
      <c r="A16" s="473">
        <v>2560</v>
      </c>
      <c r="B16" s="587" t="s">
        <v>902</v>
      </c>
      <c r="C16" s="587" t="s">
        <v>355</v>
      </c>
      <c r="D16" s="476"/>
      <c r="E16" s="588">
        <v>1</v>
      </c>
      <c r="F16" s="473" t="s">
        <v>803</v>
      </c>
      <c r="G16" s="473" t="s">
        <v>894</v>
      </c>
      <c r="H16" s="489"/>
      <c r="I16" s="489"/>
      <c r="J16" s="489"/>
      <c r="K16" s="490"/>
      <c r="L16" s="481"/>
      <c r="M16" s="481"/>
      <c r="N16" s="496"/>
      <c r="O16" s="589">
        <v>15000</v>
      </c>
      <c r="P16" s="579" t="s">
        <v>74</v>
      </c>
      <c r="Q16" s="499"/>
      <c r="R16" s="499"/>
    </row>
    <row r="17" spans="1:18">
      <c r="A17" s="473">
        <v>2560</v>
      </c>
      <c r="B17" s="587" t="s">
        <v>904</v>
      </c>
      <c r="C17" s="587" t="s">
        <v>905</v>
      </c>
      <c r="D17" s="476"/>
      <c r="E17" s="588">
        <v>1</v>
      </c>
      <c r="F17" s="473" t="s">
        <v>803</v>
      </c>
      <c r="G17" s="473" t="s">
        <v>894</v>
      </c>
      <c r="H17" s="489"/>
      <c r="I17" s="489"/>
      <c r="J17" s="489"/>
      <c r="K17" s="490"/>
      <c r="L17" s="481"/>
      <c r="M17" s="481"/>
      <c r="N17" s="496"/>
      <c r="O17" s="589">
        <v>12000</v>
      </c>
      <c r="P17" s="579" t="s">
        <v>74</v>
      </c>
      <c r="Q17" s="499"/>
      <c r="R17" s="499"/>
    </row>
    <row r="18" spans="1:18">
      <c r="A18" s="473">
        <v>2560</v>
      </c>
      <c r="B18" s="587" t="s">
        <v>906</v>
      </c>
      <c r="C18" s="587" t="s">
        <v>905</v>
      </c>
      <c r="D18" s="476"/>
      <c r="E18" s="588">
        <v>1</v>
      </c>
      <c r="F18" s="473" t="s">
        <v>803</v>
      </c>
      <c r="G18" s="473" t="s">
        <v>894</v>
      </c>
      <c r="H18" s="489"/>
      <c r="I18" s="489"/>
      <c r="J18" s="489"/>
      <c r="K18" s="490"/>
      <c r="L18" s="481"/>
      <c r="M18" s="481"/>
      <c r="N18" s="496"/>
      <c r="O18" s="589">
        <v>12000</v>
      </c>
      <c r="P18" s="510" t="s">
        <v>74</v>
      </c>
      <c r="Q18" s="499"/>
      <c r="R18" s="499"/>
    </row>
    <row r="19" spans="1:18">
      <c r="A19" s="473">
        <v>2560</v>
      </c>
      <c r="B19" s="587" t="s">
        <v>907</v>
      </c>
      <c r="C19" s="587" t="s">
        <v>905</v>
      </c>
      <c r="D19" s="476"/>
      <c r="E19" s="588">
        <v>1</v>
      </c>
      <c r="F19" s="473" t="s">
        <v>803</v>
      </c>
      <c r="G19" s="473" t="s">
        <v>894</v>
      </c>
      <c r="H19" s="489"/>
      <c r="I19" s="489"/>
      <c r="J19" s="489"/>
      <c r="K19" s="490"/>
      <c r="L19" s="481"/>
      <c r="M19" s="481"/>
      <c r="N19" s="496"/>
      <c r="O19" s="589">
        <v>12000</v>
      </c>
      <c r="P19" s="510" t="s">
        <v>74</v>
      </c>
      <c r="Q19" s="499"/>
      <c r="R19" s="499"/>
    </row>
    <row r="20" spans="1:18" ht="42">
      <c r="A20" s="473">
        <v>2560</v>
      </c>
      <c r="B20" s="590" t="s">
        <v>908</v>
      </c>
      <c r="C20" s="587" t="s">
        <v>909</v>
      </c>
      <c r="D20" s="476"/>
      <c r="E20" s="588">
        <v>210</v>
      </c>
      <c r="F20" s="473" t="s">
        <v>803</v>
      </c>
      <c r="G20" s="473" t="s">
        <v>894</v>
      </c>
      <c r="H20" s="489"/>
      <c r="I20" s="489"/>
      <c r="J20" s="489"/>
      <c r="K20" s="490"/>
      <c r="L20" s="481"/>
      <c r="M20" s="481"/>
      <c r="N20" s="496"/>
      <c r="O20" s="589">
        <v>210000</v>
      </c>
      <c r="P20" s="510" t="s">
        <v>74</v>
      </c>
      <c r="Q20" s="499"/>
      <c r="R20" s="499"/>
    </row>
    <row r="21" spans="1:18">
      <c r="A21" s="473">
        <v>2560</v>
      </c>
      <c r="B21" s="587" t="s">
        <v>910</v>
      </c>
      <c r="C21" s="587" t="s">
        <v>911</v>
      </c>
      <c r="D21" s="476"/>
      <c r="E21" s="588">
        <v>1</v>
      </c>
      <c r="F21" s="473" t="s">
        <v>803</v>
      </c>
      <c r="G21" s="473" t="s">
        <v>894</v>
      </c>
      <c r="H21" s="489"/>
      <c r="I21" s="489"/>
      <c r="J21" s="489"/>
      <c r="K21" s="490"/>
      <c r="L21" s="481"/>
      <c r="M21" s="481"/>
      <c r="N21" s="496"/>
      <c r="O21" s="591">
        <v>1750</v>
      </c>
      <c r="P21" s="510" t="s">
        <v>74</v>
      </c>
      <c r="Q21" s="499"/>
      <c r="R21" s="499"/>
    </row>
    <row r="22" spans="1:18">
      <c r="A22" s="473">
        <v>2560</v>
      </c>
      <c r="B22" s="587" t="s">
        <v>902</v>
      </c>
      <c r="C22" s="587" t="s">
        <v>912</v>
      </c>
      <c r="D22" s="476"/>
      <c r="E22" s="588">
        <v>1</v>
      </c>
      <c r="F22" s="473" t="s">
        <v>803</v>
      </c>
      <c r="G22" s="473" t="s">
        <v>894</v>
      </c>
      <c r="H22" s="489"/>
      <c r="I22" s="489"/>
      <c r="J22" s="489"/>
      <c r="K22" s="490"/>
      <c r="L22" s="481"/>
      <c r="M22" s="481"/>
      <c r="N22" s="496"/>
      <c r="O22" s="589">
        <v>12000</v>
      </c>
      <c r="P22" s="579" t="s">
        <v>74</v>
      </c>
      <c r="Q22" s="499"/>
      <c r="R22" s="499"/>
    </row>
    <row r="23" spans="1:18">
      <c r="A23" s="473">
        <v>2560</v>
      </c>
      <c r="B23" s="587" t="s">
        <v>913</v>
      </c>
      <c r="C23" s="587" t="s">
        <v>914</v>
      </c>
      <c r="D23" s="476"/>
      <c r="E23" s="588">
        <v>1</v>
      </c>
      <c r="F23" s="473" t="s">
        <v>803</v>
      </c>
      <c r="G23" s="473" t="s">
        <v>894</v>
      </c>
      <c r="H23" s="489"/>
      <c r="I23" s="489"/>
      <c r="J23" s="489"/>
      <c r="K23" s="490"/>
      <c r="L23" s="481"/>
      <c r="M23" s="481"/>
      <c r="N23" s="496"/>
      <c r="O23" s="589">
        <v>12500</v>
      </c>
      <c r="P23" s="510" t="s">
        <v>74</v>
      </c>
      <c r="Q23" s="499"/>
      <c r="R23" s="499"/>
    </row>
    <row r="24" spans="1:18">
      <c r="A24" s="473">
        <v>2560</v>
      </c>
      <c r="B24" s="587" t="s">
        <v>907</v>
      </c>
      <c r="C24" s="587" t="s">
        <v>914</v>
      </c>
      <c r="D24" s="476"/>
      <c r="E24" s="588">
        <v>1</v>
      </c>
      <c r="F24" s="473" t="s">
        <v>803</v>
      </c>
      <c r="G24" s="473" t="s">
        <v>894</v>
      </c>
      <c r="H24" s="489"/>
      <c r="I24" s="489"/>
      <c r="J24" s="489"/>
      <c r="K24" s="490"/>
      <c r="L24" s="481"/>
      <c r="M24" s="481"/>
      <c r="N24" s="496"/>
      <c r="O24" s="589">
        <v>12500</v>
      </c>
      <c r="P24" s="579" t="s">
        <v>74</v>
      </c>
      <c r="Q24" s="499"/>
      <c r="R24" s="499"/>
    </row>
    <row r="25" spans="1:18">
      <c r="A25" s="473">
        <v>2560</v>
      </c>
      <c r="B25" s="592" t="s">
        <v>915</v>
      </c>
      <c r="C25" s="587" t="s">
        <v>914</v>
      </c>
      <c r="D25" s="476"/>
      <c r="E25" s="588">
        <v>1</v>
      </c>
      <c r="F25" s="473" t="s">
        <v>803</v>
      </c>
      <c r="G25" s="473" t="s">
        <v>894</v>
      </c>
      <c r="H25" s="489"/>
      <c r="I25" s="489"/>
      <c r="J25" s="489"/>
      <c r="K25" s="490"/>
      <c r="L25" s="481"/>
      <c r="M25" s="481"/>
      <c r="N25" s="496"/>
      <c r="O25" s="589">
        <v>12500</v>
      </c>
      <c r="P25" s="579" t="s">
        <v>74</v>
      </c>
      <c r="Q25" s="499"/>
      <c r="R25" s="499"/>
    </row>
    <row r="26" spans="1:18">
      <c r="A26" s="473">
        <v>2560</v>
      </c>
      <c r="B26" s="592" t="s">
        <v>906</v>
      </c>
      <c r="C26" s="587" t="s">
        <v>914</v>
      </c>
      <c r="D26" s="476"/>
      <c r="E26" s="588">
        <v>1</v>
      </c>
      <c r="F26" s="473" t="s">
        <v>803</v>
      </c>
      <c r="G26" s="473" t="s">
        <v>894</v>
      </c>
      <c r="H26" s="489"/>
      <c r="I26" s="489"/>
      <c r="J26" s="489"/>
      <c r="K26" s="490"/>
      <c r="L26" s="481"/>
      <c r="M26" s="481"/>
      <c r="N26" s="496"/>
      <c r="O26" s="589">
        <v>12500</v>
      </c>
      <c r="P26" s="579" t="s">
        <v>74</v>
      </c>
      <c r="Q26" s="499"/>
      <c r="R26" s="499"/>
    </row>
    <row r="27" spans="1:18">
      <c r="A27" s="473">
        <v>2560</v>
      </c>
      <c r="B27" s="592" t="s">
        <v>916</v>
      </c>
      <c r="C27" s="587" t="s">
        <v>914</v>
      </c>
      <c r="D27" s="476"/>
      <c r="E27" s="588">
        <v>1</v>
      </c>
      <c r="F27" s="473" t="s">
        <v>803</v>
      </c>
      <c r="G27" s="473" t="s">
        <v>894</v>
      </c>
      <c r="H27" s="489"/>
      <c r="I27" s="489"/>
      <c r="J27" s="489"/>
      <c r="K27" s="490"/>
      <c r="L27" s="481"/>
      <c r="M27" s="481"/>
      <c r="N27" s="496"/>
      <c r="O27" s="589">
        <v>12500</v>
      </c>
      <c r="P27" s="579" t="s">
        <v>74</v>
      </c>
      <c r="Q27" s="499"/>
      <c r="R27" s="499"/>
    </row>
    <row r="28" spans="1:18">
      <c r="A28" s="473">
        <v>2560</v>
      </c>
      <c r="B28" s="592" t="s">
        <v>913</v>
      </c>
      <c r="C28" s="587" t="s">
        <v>917</v>
      </c>
      <c r="D28" s="476"/>
      <c r="E28" s="588">
        <v>1</v>
      </c>
      <c r="F28" s="473" t="s">
        <v>803</v>
      </c>
      <c r="G28" s="473" t="s">
        <v>894</v>
      </c>
      <c r="H28" s="489"/>
      <c r="I28" s="489"/>
      <c r="J28" s="489"/>
      <c r="K28" s="490"/>
      <c r="L28" s="481"/>
      <c r="M28" s="481"/>
      <c r="N28" s="496"/>
      <c r="O28" s="589">
        <v>12000</v>
      </c>
      <c r="P28" s="510" t="s">
        <v>74</v>
      </c>
      <c r="Q28" s="499"/>
      <c r="R28" s="499"/>
    </row>
    <row r="29" spans="1:18">
      <c r="A29" s="473">
        <v>2560</v>
      </c>
      <c r="B29" s="592" t="s">
        <v>904</v>
      </c>
      <c r="C29" s="587" t="s">
        <v>917</v>
      </c>
      <c r="D29" s="476"/>
      <c r="E29" s="588">
        <v>1</v>
      </c>
      <c r="F29" s="473" t="s">
        <v>803</v>
      </c>
      <c r="G29" s="473" t="s">
        <v>894</v>
      </c>
      <c r="H29" s="489"/>
      <c r="I29" s="489"/>
      <c r="J29" s="489"/>
      <c r="K29" s="490"/>
      <c r="L29" s="481"/>
      <c r="M29" s="481"/>
      <c r="N29" s="496"/>
      <c r="O29" s="589">
        <v>12000</v>
      </c>
      <c r="P29" s="579" t="s">
        <v>74</v>
      </c>
      <c r="Q29" s="499"/>
      <c r="R29" s="499"/>
    </row>
    <row r="30" spans="1:18">
      <c r="A30" s="473">
        <v>2560</v>
      </c>
      <c r="B30" s="592" t="s">
        <v>918</v>
      </c>
      <c r="C30" s="587" t="s">
        <v>917</v>
      </c>
      <c r="D30" s="476"/>
      <c r="E30" s="588">
        <v>1</v>
      </c>
      <c r="F30" s="473" t="s">
        <v>803</v>
      </c>
      <c r="G30" s="473" t="s">
        <v>894</v>
      </c>
      <c r="H30" s="489"/>
      <c r="I30" s="489"/>
      <c r="J30" s="489"/>
      <c r="K30" s="490"/>
      <c r="L30" s="481"/>
      <c r="M30" s="481"/>
      <c r="N30" s="496"/>
      <c r="O30" s="589">
        <v>12000</v>
      </c>
      <c r="P30" s="579" t="s">
        <v>74</v>
      </c>
      <c r="Q30" s="499"/>
      <c r="R30" s="499"/>
    </row>
    <row r="31" spans="1:18">
      <c r="A31" s="473">
        <v>2560</v>
      </c>
      <c r="B31" s="592" t="s">
        <v>910</v>
      </c>
      <c r="C31" s="587" t="s">
        <v>917</v>
      </c>
      <c r="D31" s="476"/>
      <c r="E31" s="588">
        <v>1</v>
      </c>
      <c r="F31" s="473" t="s">
        <v>803</v>
      </c>
      <c r="G31" s="473" t="s">
        <v>894</v>
      </c>
      <c r="H31" s="489"/>
      <c r="I31" s="489"/>
      <c r="J31" s="489"/>
      <c r="K31" s="490"/>
      <c r="L31" s="481"/>
      <c r="M31" s="481"/>
      <c r="N31" s="496"/>
      <c r="O31" s="589">
        <v>12000</v>
      </c>
      <c r="P31" s="579" t="s">
        <v>74</v>
      </c>
      <c r="Q31" s="499"/>
      <c r="R31" s="499"/>
    </row>
    <row r="32" spans="1:18">
      <c r="A32" s="473">
        <v>2560</v>
      </c>
      <c r="B32" s="592" t="s">
        <v>919</v>
      </c>
      <c r="C32" s="587" t="s">
        <v>917</v>
      </c>
      <c r="D32" s="476"/>
      <c r="E32" s="588">
        <v>1</v>
      </c>
      <c r="F32" s="473" t="s">
        <v>803</v>
      </c>
      <c r="G32" s="473" t="s">
        <v>894</v>
      </c>
      <c r="H32" s="489"/>
      <c r="I32" s="489"/>
      <c r="J32" s="489"/>
      <c r="K32" s="490"/>
      <c r="L32" s="481"/>
      <c r="M32" s="481"/>
      <c r="N32" s="496"/>
      <c r="O32" s="589">
        <v>12000</v>
      </c>
      <c r="P32" s="579" t="s">
        <v>74</v>
      </c>
      <c r="Q32" s="499"/>
      <c r="R32" s="499"/>
    </row>
    <row r="33" spans="1:18">
      <c r="A33" s="473">
        <v>2560</v>
      </c>
      <c r="B33" s="592" t="s">
        <v>920</v>
      </c>
      <c r="C33" s="587" t="s">
        <v>917</v>
      </c>
      <c r="D33" s="476"/>
      <c r="E33" s="588">
        <v>1</v>
      </c>
      <c r="F33" s="473" t="s">
        <v>803</v>
      </c>
      <c r="G33" s="473" t="s">
        <v>894</v>
      </c>
      <c r="H33" s="489"/>
      <c r="I33" s="489"/>
      <c r="J33" s="489"/>
      <c r="K33" s="490"/>
      <c r="L33" s="481"/>
      <c r="M33" s="481"/>
      <c r="N33" s="496"/>
      <c r="O33" s="589">
        <v>12000</v>
      </c>
      <c r="P33" s="579" t="s">
        <v>74</v>
      </c>
      <c r="Q33" s="499"/>
      <c r="R33" s="499"/>
    </row>
    <row r="34" spans="1:18">
      <c r="A34" s="473">
        <v>2560</v>
      </c>
      <c r="B34" s="592" t="s">
        <v>900</v>
      </c>
      <c r="C34" s="587" t="s">
        <v>917</v>
      </c>
      <c r="D34" s="476"/>
      <c r="E34" s="588">
        <v>1</v>
      </c>
      <c r="F34" s="473" t="s">
        <v>803</v>
      </c>
      <c r="G34" s="473" t="s">
        <v>894</v>
      </c>
      <c r="H34" s="489"/>
      <c r="I34" s="489"/>
      <c r="J34" s="489"/>
      <c r="K34" s="490"/>
      <c r="L34" s="481"/>
      <c r="M34" s="481"/>
      <c r="N34" s="496"/>
      <c r="O34" s="589">
        <v>12000</v>
      </c>
      <c r="P34" s="579" t="s">
        <v>74</v>
      </c>
      <c r="Q34" s="499"/>
      <c r="R34" s="499"/>
    </row>
    <row r="35" spans="1:18">
      <c r="A35" s="473">
        <v>2560</v>
      </c>
      <c r="B35" s="592" t="s">
        <v>921</v>
      </c>
      <c r="C35" s="587" t="s">
        <v>917</v>
      </c>
      <c r="D35" s="476"/>
      <c r="E35" s="588">
        <v>1</v>
      </c>
      <c r="F35" s="473" t="s">
        <v>803</v>
      </c>
      <c r="G35" s="473" t="s">
        <v>894</v>
      </c>
      <c r="H35" s="489"/>
      <c r="I35" s="489"/>
      <c r="J35" s="489"/>
      <c r="K35" s="490"/>
      <c r="L35" s="481"/>
      <c r="M35" s="481"/>
      <c r="N35" s="496"/>
      <c r="O35" s="589">
        <v>12000</v>
      </c>
      <c r="P35" s="579" t="s">
        <v>74</v>
      </c>
      <c r="Q35" s="499"/>
      <c r="R35" s="499"/>
    </row>
    <row r="36" spans="1:18">
      <c r="A36" s="473">
        <v>2560</v>
      </c>
      <c r="B36" s="592" t="s">
        <v>907</v>
      </c>
      <c r="C36" s="587" t="s">
        <v>917</v>
      </c>
      <c r="D36" s="476"/>
      <c r="E36" s="588">
        <v>1</v>
      </c>
      <c r="F36" s="473" t="s">
        <v>803</v>
      </c>
      <c r="G36" s="473" t="s">
        <v>894</v>
      </c>
      <c r="H36" s="489"/>
      <c r="I36" s="489"/>
      <c r="J36" s="489"/>
      <c r="K36" s="490"/>
      <c r="L36" s="481"/>
      <c r="M36" s="481"/>
      <c r="N36" s="496"/>
      <c r="O36" s="589">
        <v>12000</v>
      </c>
      <c r="P36" s="579" t="s">
        <v>74</v>
      </c>
      <c r="Q36" s="499"/>
      <c r="R36" s="499"/>
    </row>
    <row r="37" spans="1:18">
      <c r="A37" s="473">
        <v>2560</v>
      </c>
      <c r="B37" s="592" t="s">
        <v>922</v>
      </c>
      <c r="C37" s="587" t="s">
        <v>917</v>
      </c>
      <c r="D37" s="476"/>
      <c r="E37" s="588">
        <v>1</v>
      </c>
      <c r="F37" s="473" t="s">
        <v>803</v>
      </c>
      <c r="G37" s="473" t="s">
        <v>894</v>
      </c>
      <c r="H37" s="489"/>
      <c r="I37" s="489"/>
      <c r="J37" s="489"/>
      <c r="K37" s="490"/>
      <c r="L37" s="481"/>
      <c r="M37" s="481"/>
      <c r="N37" s="496"/>
      <c r="O37" s="589">
        <v>12000</v>
      </c>
      <c r="P37" s="579" t="s">
        <v>74</v>
      </c>
      <c r="Q37" s="499"/>
      <c r="R37" s="499"/>
    </row>
    <row r="38" spans="1:18">
      <c r="A38" s="473">
        <v>2560</v>
      </c>
      <c r="B38" s="592" t="s">
        <v>916</v>
      </c>
      <c r="C38" s="587" t="s">
        <v>917</v>
      </c>
      <c r="D38" s="476"/>
      <c r="E38" s="588">
        <v>1</v>
      </c>
      <c r="F38" s="473" t="s">
        <v>803</v>
      </c>
      <c r="G38" s="473" t="s">
        <v>894</v>
      </c>
      <c r="H38" s="489"/>
      <c r="I38" s="489"/>
      <c r="J38" s="489"/>
      <c r="K38" s="490"/>
      <c r="L38" s="481"/>
      <c r="M38" s="481"/>
      <c r="N38" s="496"/>
      <c r="O38" s="589">
        <v>12000</v>
      </c>
      <c r="P38" s="579" t="s">
        <v>74</v>
      </c>
      <c r="Q38" s="499"/>
      <c r="R38" s="499"/>
    </row>
    <row r="39" spans="1:18">
      <c r="A39" s="473">
        <v>2560</v>
      </c>
      <c r="B39" s="592" t="s">
        <v>923</v>
      </c>
      <c r="C39" s="587" t="s">
        <v>917</v>
      </c>
      <c r="D39" s="476"/>
      <c r="E39" s="588">
        <v>1</v>
      </c>
      <c r="F39" s="473" t="s">
        <v>803</v>
      </c>
      <c r="G39" s="473" t="s">
        <v>894</v>
      </c>
      <c r="H39" s="489"/>
      <c r="I39" s="489"/>
      <c r="J39" s="489"/>
      <c r="K39" s="490"/>
      <c r="L39" s="481"/>
      <c r="M39" s="481"/>
      <c r="N39" s="496"/>
      <c r="O39" s="589">
        <v>12000</v>
      </c>
      <c r="P39" s="510" t="s">
        <v>74</v>
      </c>
      <c r="Q39" s="499"/>
      <c r="R39" s="499"/>
    </row>
    <row r="40" spans="1:18">
      <c r="A40" s="473">
        <v>2560</v>
      </c>
      <c r="B40" s="592" t="s">
        <v>924</v>
      </c>
      <c r="C40" s="587" t="s">
        <v>917</v>
      </c>
      <c r="D40" s="476"/>
      <c r="E40" s="588">
        <v>1</v>
      </c>
      <c r="F40" s="473" t="s">
        <v>803</v>
      </c>
      <c r="G40" s="473" t="s">
        <v>894</v>
      </c>
      <c r="H40" s="489"/>
      <c r="I40" s="489"/>
      <c r="J40" s="489"/>
      <c r="K40" s="490"/>
      <c r="L40" s="481"/>
      <c r="M40" s="481"/>
      <c r="N40" s="496"/>
      <c r="O40" s="589">
        <v>12000</v>
      </c>
      <c r="P40" s="579" t="s">
        <v>74</v>
      </c>
      <c r="Q40" s="499"/>
      <c r="R40" s="499"/>
    </row>
    <row r="41" spans="1:18">
      <c r="A41" s="473">
        <v>2560</v>
      </c>
      <c r="B41" s="592" t="s">
        <v>925</v>
      </c>
      <c r="C41" s="587" t="s">
        <v>917</v>
      </c>
      <c r="D41" s="476"/>
      <c r="E41" s="588">
        <v>1</v>
      </c>
      <c r="F41" s="473" t="s">
        <v>803</v>
      </c>
      <c r="G41" s="473" t="s">
        <v>894</v>
      </c>
      <c r="H41" s="489"/>
      <c r="I41" s="489"/>
      <c r="J41" s="489"/>
      <c r="K41" s="490"/>
      <c r="L41" s="481"/>
      <c r="M41" s="481"/>
      <c r="N41" s="496"/>
      <c r="O41" s="589">
        <v>12000</v>
      </c>
      <c r="P41" s="579" t="s">
        <v>74</v>
      </c>
      <c r="Q41" s="499"/>
      <c r="R41" s="499"/>
    </row>
    <row r="42" spans="1:18">
      <c r="A42" s="473">
        <v>2560</v>
      </c>
      <c r="B42" s="592" t="s">
        <v>906</v>
      </c>
      <c r="C42" s="587" t="s">
        <v>926</v>
      </c>
      <c r="D42" s="476"/>
      <c r="E42" s="588">
        <v>1</v>
      </c>
      <c r="F42" s="473" t="s">
        <v>803</v>
      </c>
      <c r="G42" s="473" t="s">
        <v>894</v>
      </c>
      <c r="H42" s="489"/>
      <c r="I42" s="489"/>
      <c r="J42" s="489"/>
      <c r="K42" s="490"/>
      <c r="L42" s="481"/>
      <c r="M42" s="481"/>
      <c r="N42" s="496"/>
      <c r="O42" s="589">
        <v>9500</v>
      </c>
      <c r="P42" s="579" t="s">
        <v>74</v>
      </c>
      <c r="Q42" s="499"/>
      <c r="R42" s="499"/>
    </row>
    <row r="43" spans="1:18">
      <c r="A43" s="473">
        <v>2560</v>
      </c>
      <c r="B43" s="592" t="s">
        <v>923</v>
      </c>
      <c r="C43" s="587" t="s">
        <v>864</v>
      </c>
      <c r="D43" s="476"/>
      <c r="E43" s="588">
        <v>1</v>
      </c>
      <c r="F43" s="473" t="s">
        <v>803</v>
      </c>
      <c r="G43" s="473" t="s">
        <v>894</v>
      </c>
      <c r="H43" s="489"/>
      <c r="I43" s="489"/>
      <c r="J43" s="489"/>
      <c r="K43" s="490"/>
      <c r="L43" s="481"/>
      <c r="M43" s="481"/>
      <c r="N43" s="496"/>
      <c r="O43" s="589">
        <v>8060</v>
      </c>
      <c r="P43" s="579">
        <v>930</v>
      </c>
      <c r="Q43" s="499"/>
      <c r="R43" s="499"/>
    </row>
    <row r="44" spans="1:18">
      <c r="A44" s="473">
        <v>2560</v>
      </c>
      <c r="B44" s="592" t="s">
        <v>923</v>
      </c>
      <c r="C44" s="587" t="s">
        <v>869</v>
      </c>
      <c r="D44" s="476"/>
      <c r="E44" s="588">
        <v>1</v>
      </c>
      <c r="F44" s="473" t="s">
        <v>803</v>
      </c>
      <c r="G44" s="473" t="s">
        <v>894</v>
      </c>
      <c r="H44" s="489"/>
      <c r="I44" s="489"/>
      <c r="J44" s="489"/>
      <c r="K44" s="490"/>
      <c r="L44" s="481"/>
      <c r="M44" s="481"/>
      <c r="N44" s="496"/>
      <c r="O44" s="589">
        <v>17500</v>
      </c>
      <c r="P44" s="510" t="s">
        <v>74</v>
      </c>
      <c r="Q44" s="499"/>
      <c r="R44" s="499"/>
    </row>
    <row r="45" spans="1:18">
      <c r="A45" s="473">
        <v>2560</v>
      </c>
      <c r="B45" s="592" t="s">
        <v>927</v>
      </c>
      <c r="C45" s="587" t="s">
        <v>869</v>
      </c>
      <c r="D45" s="476"/>
      <c r="E45" s="588">
        <v>1</v>
      </c>
      <c r="F45" s="473" t="s">
        <v>803</v>
      </c>
      <c r="G45" s="473" t="s">
        <v>894</v>
      </c>
      <c r="H45" s="489"/>
      <c r="I45" s="489"/>
      <c r="J45" s="489"/>
      <c r="K45" s="490"/>
      <c r="L45" s="481"/>
      <c r="M45" s="481"/>
      <c r="N45" s="496"/>
      <c r="O45" s="589">
        <v>17500</v>
      </c>
      <c r="P45" s="579" t="s">
        <v>74</v>
      </c>
      <c r="Q45" s="499"/>
      <c r="R45" s="499"/>
    </row>
    <row r="46" spans="1:18">
      <c r="A46" s="473">
        <v>2560</v>
      </c>
      <c r="B46" s="592" t="s">
        <v>928</v>
      </c>
      <c r="C46" s="587" t="s">
        <v>929</v>
      </c>
      <c r="D46" s="476"/>
      <c r="E46" s="588">
        <v>1</v>
      </c>
      <c r="F46" s="473" t="s">
        <v>803</v>
      </c>
      <c r="G46" s="473" t="s">
        <v>894</v>
      </c>
      <c r="H46" s="489"/>
      <c r="I46" s="489"/>
      <c r="J46" s="489"/>
      <c r="K46" s="490"/>
      <c r="L46" s="481"/>
      <c r="M46" s="481"/>
      <c r="N46" s="496"/>
      <c r="O46" s="589">
        <v>16500</v>
      </c>
      <c r="P46" s="579" t="s">
        <v>74</v>
      </c>
      <c r="Q46" s="499"/>
      <c r="R46" s="499"/>
    </row>
    <row r="47" spans="1:18" ht="24" customHeight="1">
      <c r="A47" s="530"/>
      <c r="B47" s="531"/>
      <c r="C47" s="532" t="s">
        <v>515</v>
      </c>
      <c r="D47" s="533"/>
      <c r="E47" s="533"/>
      <c r="F47" s="534"/>
      <c r="G47" s="534"/>
      <c r="H47" s="535"/>
      <c r="I47" s="535"/>
      <c r="J47" s="535"/>
      <c r="K47" s="536"/>
      <c r="L47" s="536"/>
      <c r="M47" s="537"/>
      <c r="N47" s="538"/>
      <c r="O47" s="539">
        <f>SUM(O6:O46)</f>
        <v>7516318.46</v>
      </c>
      <c r="P47" s="540">
        <f>SUM(P6:P46)</f>
        <v>98921.54</v>
      </c>
      <c r="Q47" s="540"/>
      <c r="R47" s="541">
        <f>SUM(R6:R46)</f>
        <v>0</v>
      </c>
    </row>
    <row r="48" spans="1:18" ht="24" customHeight="1">
      <c r="A48" s="530"/>
      <c r="B48" s="531"/>
      <c r="C48" s="542"/>
      <c r="D48" s="543"/>
      <c r="E48" s="543"/>
      <c r="F48" s="530"/>
      <c r="G48" s="530"/>
      <c r="H48" s="544"/>
      <c r="I48" s="544"/>
      <c r="J48" s="544"/>
      <c r="K48" s="545"/>
      <c r="L48" s="545"/>
      <c r="M48" s="546"/>
      <c r="N48" s="547"/>
      <c r="O48" s="548"/>
      <c r="P48" s="549"/>
      <c r="Q48" s="549"/>
      <c r="R48" s="550"/>
    </row>
    <row r="49" spans="1:19">
      <c r="A49" s="1006" t="s">
        <v>679</v>
      </c>
      <c r="B49" s="1009" t="s">
        <v>785</v>
      </c>
      <c r="C49" s="1009" t="s">
        <v>7</v>
      </c>
      <c r="D49" s="1009" t="s">
        <v>786</v>
      </c>
      <c r="E49" s="1009" t="s">
        <v>416</v>
      </c>
      <c r="F49" s="1009" t="s">
        <v>787</v>
      </c>
      <c r="G49" s="1033" t="s">
        <v>788</v>
      </c>
      <c r="H49" s="1002" t="s">
        <v>792</v>
      </c>
      <c r="I49" s="1003"/>
      <c r="J49" s="1004"/>
      <c r="K49" s="1002" t="s">
        <v>793</v>
      </c>
      <c r="L49" s="1003"/>
      <c r="M49" s="1003"/>
      <c r="N49" s="1004"/>
      <c r="O49" s="1031" t="s">
        <v>891</v>
      </c>
      <c r="P49" s="1016" t="s">
        <v>790</v>
      </c>
      <c r="Q49" s="1019" t="s">
        <v>421</v>
      </c>
      <c r="R49" s="999" t="s">
        <v>791</v>
      </c>
    </row>
    <row r="50" spans="1:19" ht="63">
      <c r="A50" s="1030"/>
      <c r="B50" s="1027"/>
      <c r="C50" s="1027"/>
      <c r="D50" s="1027"/>
      <c r="E50" s="1027"/>
      <c r="F50" s="1027"/>
      <c r="G50" s="1034"/>
      <c r="H50" s="467" t="s">
        <v>794</v>
      </c>
      <c r="I50" s="467" t="s">
        <v>795</v>
      </c>
      <c r="J50" s="467" t="s">
        <v>796</v>
      </c>
      <c r="K50" s="467" t="s">
        <v>797</v>
      </c>
      <c r="L50" s="467" t="s">
        <v>798</v>
      </c>
      <c r="M50" s="467" t="s">
        <v>799</v>
      </c>
      <c r="N50" s="467" t="s">
        <v>800</v>
      </c>
      <c r="O50" s="1032"/>
      <c r="P50" s="1026"/>
      <c r="Q50" s="1024"/>
      <c r="R50" s="1025"/>
    </row>
    <row r="51" spans="1:19" ht="24" customHeight="1">
      <c r="A51" s="1022" t="s">
        <v>930</v>
      </c>
      <c r="B51" s="1023"/>
      <c r="C51" s="468"/>
      <c r="D51" s="469"/>
      <c r="E51" s="469"/>
      <c r="F51" s="469"/>
      <c r="G51" s="469"/>
      <c r="H51" s="468"/>
      <c r="I51" s="468"/>
      <c r="J51" s="468"/>
      <c r="K51" s="468"/>
      <c r="L51" s="468"/>
      <c r="M51" s="468"/>
      <c r="N51" s="470"/>
      <c r="O51" s="471"/>
      <c r="P51" s="471"/>
      <c r="Q51" s="471"/>
      <c r="R51" s="472"/>
    </row>
    <row r="52" spans="1:19" ht="24" customHeight="1">
      <c r="A52" s="473">
        <v>2560</v>
      </c>
      <c r="B52" s="474" t="s">
        <v>815</v>
      </c>
      <c r="C52" s="587" t="s">
        <v>296</v>
      </c>
      <c r="D52" s="553"/>
      <c r="E52" s="554">
        <v>1</v>
      </c>
      <c r="F52" s="554" t="s">
        <v>215</v>
      </c>
      <c r="G52" s="473" t="s">
        <v>931</v>
      </c>
      <c r="H52" s="555"/>
      <c r="I52" s="555"/>
      <c r="J52" s="555"/>
      <c r="K52" s="556"/>
      <c r="L52" s="556"/>
      <c r="M52" s="557"/>
      <c r="N52" s="558"/>
      <c r="O52" s="593">
        <v>23000</v>
      </c>
      <c r="P52" s="510" t="s">
        <v>74</v>
      </c>
      <c r="Q52" s="561"/>
      <c r="R52" s="562"/>
    </row>
    <row r="53" spans="1:19" ht="24" customHeight="1">
      <c r="A53" s="473">
        <v>2560</v>
      </c>
      <c r="B53" s="474" t="s">
        <v>815</v>
      </c>
      <c r="C53" s="587" t="s">
        <v>669</v>
      </c>
      <c r="D53" s="553"/>
      <c r="E53" s="554">
        <v>1</v>
      </c>
      <c r="F53" s="554" t="s">
        <v>215</v>
      </c>
      <c r="G53" s="473" t="s">
        <v>931</v>
      </c>
      <c r="H53" s="555"/>
      <c r="I53" s="555"/>
      <c r="J53" s="555"/>
      <c r="K53" s="556"/>
      <c r="L53" s="556"/>
      <c r="M53" s="557"/>
      <c r="N53" s="558"/>
      <c r="O53" s="593">
        <v>130000</v>
      </c>
      <c r="P53" s="579" t="s">
        <v>74</v>
      </c>
      <c r="Q53" s="561"/>
      <c r="R53" s="562"/>
    </row>
    <row r="54" spans="1:19" ht="24" customHeight="1">
      <c r="A54" s="530"/>
      <c r="B54" s="531"/>
      <c r="C54" s="563" t="s">
        <v>515</v>
      </c>
      <c r="D54" s="532"/>
      <c r="E54" s="532"/>
      <c r="F54" s="532"/>
      <c r="G54" s="532"/>
      <c r="H54" s="532"/>
      <c r="I54" s="532"/>
      <c r="J54" s="532"/>
      <c r="K54" s="532"/>
      <c r="L54" s="532"/>
      <c r="M54" s="532"/>
      <c r="N54" s="532"/>
      <c r="O54" s="564">
        <f>SUM(O52:O53)</f>
        <v>153000</v>
      </c>
      <c r="P54" s="541">
        <f>SUM(P53)</f>
        <v>0</v>
      </c>
      <c r="Q54" s="565">
        <f>SUM(Q53:Q53)</f>
        <v>0</v>
      </c>
      <c r="R54" s="566">
        <f>SUM(R53:R53)</f>
        <v>0</v>
      </c>
    </row>
    <row r="55" spans="1:19" ht="24" customHeight="1">
      <c r="A55" s="530"/>
      <c r="B55" s="531"/>
      <c r="C55" s="542"/>
      <c r="D55" s="543"/>
      <c r="E55" s="530"/>
      <c r="F55" s="530"/>
      <c r="G55" s="530"/>
      <c r="H55" s="544"/>
      <c r="I55" s="544"/>
      <c r="J55" s="544"/>
      <c r="K55" s="545"/>
      <c r="L55" s="545"/>
      <c r="M55" s="546"/>
      <c r="N55" s="547"/>
      <c r="O55" s="567"/>
      <c r="P55" s="568"/>
      <c r="Q55" s="549"/>
      <c r="R55" s="550"/>
    </row>
    <row r="56" spans="1:19">
      <c r="A56" s="569"/>
      <c r="B56" s="569"/>
      <c r="C56" s="542"/>
      <c r="D56" s="569"/>
      <c r="E56" s="569"/>
      <c r="F56" s="569"/>
      <c r="G56" s="569"/>
      <c r="H56" s="570"/>
      <c r="I56" s="570"/>
      <c r="J56" s="570"/>
      <c r="K56" s="570"/>
      <c r="L56" s="545"/>
      <c r="M56" s="545"/>
      <c r="N56" s="542"/>
      <c r="O56" s="571"/>
      <c r="P56" s="572"/>
      <c r="Q56" s="571"/>
      <c r="R56" s="573"/>
      <c r="S56" s="574"/>
    </row>
  </sheetData>
  <mergeCells count="29">
    <mergeCell ref="A51:B51"/>
    <mergeCell ref="H49:J49"/>
    <mergeCell ref="K49:N49"/>
    <mergeCell ref="O49:O50"/>
    <mergeCell ref="P49:P50"/>
    <mergeCell ref="Q49:Q50"/>
    <mergeCell ref="R49:R50"/>
    <mergeCell ref="Q3:Q4"/>
    <mergeCell ref="R3:R4"/>
    <mergeCell ref="A5:B5"/>
    <mergeCell ref="A49:A50"/>
    <mergeCell ref="B49:B50"/>
    <mergeCell ref="C49:C50"/>
    <mergeCell ref="D49:D50"/>
    <mergeCell ref="E49:E50"/>
    <mergeCell ref="F49:F50"/>
    <mergeCell ref="G49:G50"/>
    <mergeCell ref="F3:F4"/>
    <mergeCell ref="G3:G4"/>
    <mergeCell ref="H3:J3"/>
    <mergeCell ref="K3:N3"/>
    <mergeCell ref="O3:O4"/>
    <mergeCell ref="P3:P4"/>
    <mergeCell ref="A2:B2"/>
    <mergeCell ref="A3:A4"/>
    <mergeCell ref="B3:B4"/>
    <mergeCell ref="C3:C4"/>
    <mergeCell ref="D3:D4"/>
    <mergeCell ref="E3:E4"/>
  </mergeCells>
  <pageMargins left="0.31496062992125984" right="0.31496062992125984" top="0.39370078740157483" bottom="0.39370078740157483" header="0.31496062992125984" footer="0.31496062992125984"/>
  <pageSetup paperSize="9" scale="47" fitToHeight="4" orientation="landscape" r:id="rId1"/>
  <colBreaks count="1" manualBreakCount="1">
    <brk id="1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S82"/>
  <sheetViews>
    <sheetView topLeftCell="A79" zoomScale="90" zoomScaleNormal="90" workbookViewId="0">
      <selection activeCell="E93" sqref="E93"/>
    </sheetView>
  </sheetViews>
  <sheetFormatPr defaultRowHeight="21"/>
  <cols>
    <col min="1" max="1" width="11.25" style="442" customWidth="1"/>
    <col min="2" max="2" width="6.625" style="442" hidden="1" customWidth="1"/>
    <col min="3" max="3" width="16.25" style="443" customWidth="1"/>
    <col min="4" max="4" width="6.625" style="442" hidden="1" customWidth="1"/>
    <col min="5" max="5" width="8.875" style="442" customWidth="1"/>
    <col min="6" max="6" width="22" style="442" customWidth="1"/>
    <col min="7" max="12" width="8.875" style="442" customWidth="1"/>
    <col min="13" max="15" width="8.875" style="442" hidden="1" customWidth="1"/>
    <col min="16" max="16" width="8.875" style="442" customWidth="1"/>
    <col min="17" max="17" width="8.875" style="442" hidden="1" customWidth="1"/>
    <col min="18" max="19" width="8.875" style="442" customWidth="1"/>
    <col min="20" max="253" width="9" style="442"/>
    <col min="254" max="255" width="14.75" style="442" customWidth="1"/>
    <col min="256" max="256" width="19.125" style="442" customWidth="1"/>
    <col min="257" max="257" width="6.625" style="442" customWidth="1"/>
    <col min="258" max="258" width="19.125" style="442" customWidth="1"/>
    <col min="259" max="259" width="6.625" style="442" customWidth="1"/>
    <col min="260" max="260" width="8.875" style="442" customWidth="1"/>
    <col min="261" max="262" width="22" style="442" customWidth="1"/>
    <col min="263" max="275" width="8.875" style="442" customWidth="1"/>
    <col min="276" max="509" width="9" style="442"/>
    <col min="510" max="511" width="14.75" style="442" customWidth="1"/>
    <col min="512" max="512" width="19.125" style="442" customWidth="1"/>
    <col min="513" max="513" width="6.625" style="442" customWidth="1"/>
    <col min="514" max="514" width="19.125" style="442" customWidth="1"/>
    <col min="515" max="515" width="6.625" style="442" customWidth="1"/>
    <col min="516" max="516" width="8.875" style="442" customWidth="1"/>
    <col min="517" max="518" width="22" style="442" customWidth="1"/>
    <col min="519" max="531" width="8.875" style="442" customWidth="1"/>
    <col min="532" max="765" width="9" style="442"/>
    <col min="766" max="767" width="14.75" style="442" customWidth="1"/>
    <col min="768" max="768" width="19.125" style="442" customWidth="1"/>
    <col min="769" max="769" width="6.625" style="442" customWidth="1"/>
    <col min="770" max="770" width="19.125" style="442" customWidth="1"/>
    <col min="771" max="771" width="6.625" style="442" customWidth="1"/>
    <col min="772" max="772" width="8.875" style="442" customWidth="1"/>
    <col min="773" max="774" width="22" style="442" customWidth="1"/>
    <col min="775" max="787" width="8.875" style="442" customWidth="1"/>
    <col min="788" max="1021" width="9" style="442"/>
    <col min="1022" max="1023" width="14.75" style="442" customWidth="1"/>
    <col min="1024" max="1024" width="19.125" style="442" customWidth="1"/>
    <col min="1025" max="1025" width="6.625" style="442" customWidth="1"/>
    <col min="1026" max="1026" width="19.125" style="442" customWidth="1"/>
    <col min="1027" max="1027" width="6.625" style="442" customWidth="1"/>
    <col min="1028" max="1028" width="8.875" style="442" customWidth="1"/>
    <col min="1029" max="1030" width="22" style="442" customWidth="1"/>
    <col min="1031" max="1043" width="8.875" style="442" customWidth="1"/>
    <col min="1044" max="1277" width="9" style="442"/>
    <col min="1278" max="1279" width="14.75" style="442" customWidth="1"/>
    <col min="1280" max="1280" width="19.125" style="442" customWidth="1"/>
    <col min="1281" max="1281" width="6.625" style="442" customWidth="1"/>
    <col min="1282" max="1282" width="19.125" style="442" customWidth="1"/>
    <col min="1283" max="1283" width="6.625" style="442" customWidth="1"/>
    <col min="1284" max="1284" width="8.875" style="442" customWidth="1"/>
    <col min="1285" max="1286" width="22" style="442" customWidth="1"/>
    <col min="1287" max="1299" width="8.875" style="442" customWidth="1"/>
    <col min="1300" max="1533" width="9" style="442"/>
    <col min="1534" max="1535" width="14.75" style="442" customWidth="1"/>
    <col min="1536" max="1536" width="19.125" style="442" customWidth="1"/>
    <col min="1537" max="1537" width="6.625" style="442" customWidth="1"/>
    <col min="1538" max="1538" width="19.125" style="442" customWidth="1"/>
    <col min="1539" max="1539" width="6.625" style="442" customWidth="1"/>
    <col min="1540" max="1540" width="8.875" style="442" customWidth="1"/>
    <col min="1541" max="1542" width="22" style="442" customWidth="1"/>
    <col min="1543" max="1555" width="8.875" style="442" customWidth="1"/>
    <col min="1556" max="1789" width="9" style="442"/>
    <col min="1790" max="1791" width="14.75" style="442" customWidth="1"/>
    <col min="1792" max="1792" width="19.125" style="442" customWidth="1"/>
    <col min="1793" max="1793" width="6.625" style="442" customWidth="1"/>
    <col min="1794" max="1794" width="19.125" style="442" customWidth="1"/>
    <col min="1795" max="1795" width="6.625" style="442" customWidth="1"/>
    <col min="1796" max="1796" width="8.875" style="442" customWidth="1"/>
    <col min="1797" max="1798" width="22" style="442" customWidth="1"/>
    <col min="1799" max="1811" width="8.875" style="442" customWidth="1"/>
    <col min="1812" max="2045" width="9" style="442"/>
    <col min="2046" max="2047" width="14.75" style="442" customWidth="1"/>
    <col min="2048" max="2048" width="19.125" style="442" customWidth="1"/>
    <col min="2049" max="2049" width="6.625" style="442" customWidth="1"/>
    <col min="2050" max="2050" width="19.125" style="442" customWidth="1"/>
    <col min="2051" max="2051" width="6.625" style="442" customWidth="1"/>
    <col min="2052" max="2052" width="8.875" style="442" customWidth="1"/>
    <col min="2053" max="2054" width="22" style="442" customWidth="1"/>
    <col min="2055" max="2067" width="8.875" style="442" customWidth="1"/>
    <col min="2068" max="2301" width="9" style="442"/>
    <col min="2302" max="2303" width="14.75" style="442" customWidth="1"/>
    <col min="2304" max="2304" width="19.125" style="442" customWidth="1"/>
    <col min="2305" max="2305" width="6.625" style="442" customWidth="1"/>
    <col min="2306" max="2306" width="19.125" style="442" customWidth="1"/>
    <col min="2307" max="2307" width="6.625" style="442" customWidth="1"/>
    <col min="2308" max="2308" width="8.875" style="442" customWidth="1"/>
    <col min="2309" max="2310" width="22" style="442" customWidth="1"/>
    <col min="2311" max="2323" width="8.875" style="442" customWidth="1"/>
    <col min="2324" max="2557" width="9" style="442"/>
    <col min="2558" max="2559" width="14.75" style="442" customWidth="1"/>
    <col min="2560" max="2560" width="19.125" style="442" customWidth="1"/>
    <col min="2561" max="2561" width="6.625" style="442" customWidth="1"/>
    <col min="2562" max="2562" width="19.125" style="442" customWidth="1"/>
    <col min="2563" max="2563" width="6.625" style="442" customWidth="1"/>
    <col min="2564" max="2564" width="8.875" style="442" customWidth="1"/>
    <col min="2565" max="2566" width="22" style="442" customWidth="1"/>
    <col min="2567" max="2579" width="8.875" style="442" customWidth="1"/>
    <col min="2580" max="2813" width="9" style="442"/>
    <col min="2814" max="2815" width="14.75" style="442" customWidth="1"/>
    <col min="2816" max="2816" width="19.125" style="442" customWidth="1"/>
    <col min="2817" max="2817" width="6.625" style="442" customWidth="1"/>
    <col min="2818" max="2818" width="19.125" style="442" customWidth="1"/>
    <col min="2819" max="2819" width="6.625" style="442" customWidth="1"/>
    <col min="2820" max="2820" width="8.875" style="442" customWidth="1"/>
    <col min="2821" max="2822" width="22" style="442" customWidth="1"/>
    <col min="2823" max="2835" width="8.875" style="442" customWidth="1"/>
    <col min="2836" max="3069" width="9" style="442"/>
    <col min="3070" max="3071" width="14.75" style="442" customWidth="1"/>
    <col min="3072" max="3072" width="19.125" style="442" customWidth="1"/>
    <col min="3073" max="3073" width="6.625" style="442" customWidth="1"/>
    <col min="3074" max="3074" width="19.125" style="442" customWidth="1"/>
    <col min="3075" max="3075" width="6.625" style="442" customWidth="1"/>
    <col min="3076" max="3076" width="8.875" style="442" customWidth="1"/>
    <col min="3077" max="3078" width="22" style="442" customWidth="1"/>
    <col min="3079" max="3091" width="8.875" style="442" customWidth="1"/>
    <col min="3092" max="3325" width="9" style="442"/>
    <col min="3326" max="3327" width="14.75" style="442" customWidth="1"/>
    <col min="3328" max="3328" width="19.125" style="442" customWidth="1"/>
    <col min="3329" max="3329" width="6.625" style="442" customWidth="1"/>
    <col min="3330" max="3330" width="19.125" style="442" customWidth="1"/>
    <col min="3331" max="3331" width="6.625" style="442" customWidth="1"/>
    <col min="3332" max="3332" width="8.875" style="442" customWidth="1"/>
    <col min="3333" max="3334" width="22" style="442" customWidth="1"/>
    <col min="3335" max="3347" width="8.875" style="442" customWidth="1"/>
    <col min="3348" max="3581" width="9" style="442"/>
    <col min="3582" max="3583" width="14.75" style="442" customWidth="1"/>
    <col min="3584" max="3584" width="19.125" style="442" customWidth="1"/>
    <col min="3585" max="3585" width="6.625" style="442" customWidth="1"/>
    <col min="3586" max="3586" width="19.125" style="442" customWidth="1"/>
    <col min="3587" max="3587" width="6.625" style="442" customWidth="1"/>
    <col min="3588" max="3588" width="8.875" style="442" customWidth="1"/>
    <col min="3589" max="3590" width="22" style="442" customWidth="1"/>
    <col min="3591" max="3603" width="8.875" style="442" customWidth="1"/>
    <col min="3604" max="3837" width="9" style="442"/>
    <col min="3838" max="3839" width="14.75" style="442" customWidth="1"/>
    <col min="3840" max="3840" width="19.125" style="442" customWidth="1"/>
    <col min="3841" max="3841" width="6.625" style="442" customWidth="1"/>
    <col min="3842" max="3842" width="19.125" style="442" customWidth="1"/>
    <col min="3843" max="3843" width="6.625" style="442" customWidth="1"/>
    <col min="3844" max="3844" width="8.875" style="442" customWidth="1"/>
    <col min="3845" max="3846" width="22" style="442" customWidth="1"/>
    <col min="3847" max="3859" width="8.875" style="442" customWidth="1"/>
    <col min="3860" max="4093" width="9" style="442"/>
    <col min="4094" max="4095" width="14.75" style="442" customWidth="1"/>
    <col min="4096" max="4096" width="19.125" style="442" customWidth="1"/>
    <col min="4097" max="4097" width="6.625" style="442" customWidth="1"/>
    <col min="4098" max="4098" width="19.125" style="442" customWidth="1"/>
    <col min="4099" max="4099" width="6.625" style="442" customWidth="1"/>
    <col min="4100" max="4100" width="8.875" style="442" customWidth="1"/>
    <col min="4101" max="4102" width="22" style="442" customWidth="1"/>
    <col min="4103" max="4115" width="8.875" style="442" customWidth="1"/>
    <col min="4116" max="4349" width="9" style="442"/>
    <col min="4350" max="4351" width="14.75" style="442" customWidth="1"/>
    <col min="4352" max="4352" width="19.125" style="442" customWidth="1"/>
    <col min="4353" max="4353" width="6.625" style="442" customWidth="1"/>
    <col min="4354" max="4354" width="19.125" style="442" customWidth="1"/>
    <col min="4355" max="4355" width="6.625" style="442" customWidth="1"/>
    <col min="4356" max="4356" width="8.875" style="442" customWidth="1"/>
    <col min="4357" max="4358" width="22" style="442" customWidth="1"/>
    <col min="4359" max="4371" width="8.875" style="442" customWidth="1"/>
    <col min="4372" max="4605" width="9" style="442"/>
    <col min="4606" max="4607" width="14.75" style="442" customWidth="1"/>
    <col min="4608" max="4608" width="19.125" style="442" customWidth="1"/>
    <col min="4609" max="4609" width="6.625" style="442" customWidth="1"/>
    <col min="4610" max="4610" width="19.125" style="442" customWidth="1"/>
    <col min="4611" max="4611" width="6.625" style="442" customWidth="1"/>
    <col min="4612" max="4612" width="8.875" style="442" customWidth="1"/>
    <col min="4613" max="4614" width="22" style="442" customWidth="1"/>
    <col min="4615" max="4627" width="8.875" style="442" customWidth="1"/>
    <col min="4628" max="4861" width="9" style="442"/>
    <col min="4862" max="4863" width="14.75" style="442" customWidth="1"/>
    <col min="4864" max="4864" width="19.125" style="442" customWidth="1"/>
    <col min="4865" max="4865" width="6.625" style="442" customWidth="1"/>
    <col min="4866" max="4866" width="19.125" style="442" customWidth="1"/>
    <col min="4867" max="4867" width="6.625" style="442" customWidth="1"/>
    <col min="4868" max="4868" width="8.875" style="442" customWidth="1"/>
    <col min="4869" max="4870" width="22" style="442" customWidth="1"/>
    <col min="4871" max="4883" width="8.875" style="442" customWidth="1"/>
    <col min="4884" max="5117" width="9" style="442"/>
    <col min="5118" max="5119" width="14.75" style="442" customWidth="1"/>
    <col min="5120" max="5120" width="19.125" style="442" customWidth="1"/>
    <col min="5121" max="5121" width="6.625" style="442" customWidth="1"/>
    <col min="5122" max="5122" width="19.125" style="442" customWidth="1"/>
    <col min="5123" max="5123" width="6.625" style="442" customWidth="1"/>
    <col min="5124" max="5124" width="8.875" style="442" customWidth="1"/>
    <col min="5125" max="5126" width="22" style="442" customWidth="1"/>
    <col min="5127" max="5139" width="8.875" style="442" customWidth="1"/>
    <col min="5140" max="5373" width="9" style="442"/>
    <col min="5374" max="5375" width="14.75" style="442" customWidth="1"/>
    <col min="5376" max="5376" width="19.125" style="442" customWidth="1"/>
    <col min="5377" max="5377" width="6.625" style="442" customWidth="1"/>
    <col min="5378" max="5378" width="19.125" style="442" customWidth="1"/>
    <col min="5379" max="5379" width="6.625" style="442" customWidth="1"/>
    <col min="5380" max="5380" width="8.875" style="442" customWidth="1"/>
    <col min="5381" max="5382" width="22" style="442" customWidth="1"/>
    <col min="5383" max="5395" width="8.875" style="442" customWidth="1"/>
    <col min="5396" max="5629" width="9" style="442"/>
    <col min="5630" max="5631" width="14.75" style="442" customWidth="1"/>
    <col min="5632" max="5632" width="19.125" style="442" customWidth="1"/>
    <col min="5633" max="5633" width="6.625" style="442" customWidth="1"/>
    <col min="5634" max="5634" width="19.125" style="442" customWidth="1"/>
    <col min="5635" max="5635" width="6.625" style="442" customWidth="1"/>
    <col min="5636" max="5636" width="8.875" style="442" customWidth="1"/>
    <col min="5637" max="5638" width="22" style="442" customWidth="1"/>
    <col min="5639" max="5651" width="8.875" style="442" customWidth="1"/>
    <col min="5652" max="5885" width="9" style="442"/>
    <col min="5886" max="5887" width="14.75" style="442" customWidth="1"/>
    <col min="5888" max="5888" width="19.125" style="442" customWidth="1"/>
    <col min="5889" max="5889" width="6.625" style="442" customWidth="1"/>
    <col min="5890" max="5890" width="19.125" style="442" customWidth="1"/>
    <col min="5891" max="5891" width="6.625" style="442" customWidth="1"/>
    <col min="5892" max="5892" width="8.875" style="442" customWidth="1"/>
    <col min="5893" max="5894" width="22" style="442" customWidth="1"/>
    <col min="5895" max="5907" width="8.875" style="442" customWidth="1"/>
    <col min="5908" max="6141" width="9" style="442"/>
    <col min="6142" max="6143" width="14.75" style="442" customWidth="1"/>
    <col min="6144" max="6144" width="19.125" style="442" customWidth="1"/>
    <col min="6145" max="6145" width="6.625" style="442" customWidth="1"/>
    <col min="6146" max="6146" width="19.125" style="442" customWidth="1"/>
    <col min="6147" max="6147" width="6.625" style="442" customWidth="1"/>
    <col min="6148" max="6148" width="8.875" style="442" customWidth="1"/>
    <col min="6149" max="6150" width="22" style="442" customWidth="1"/>
    <col min="6151" max="6163" width="8.875" style="442" customWidth="1"/>
    <col min="6164" max="6397" width="9" style="442"/>
    <col min="6398" max="6399" width="14.75" style="442" customWidth="1"/>
    <col min="6400" max="6400" width="19.125" style="442" customWidth="1"/>
    <col min="6401" max="6401" width="6.625" style="442" customWidth="1"/>
    <col min="6402" max="6402" width="19.125" style="442" customWidth="1"/>
    <col min="6403" max="6403" width="6.625" style="442" customWidth="1"/>
    <col min="6404" max="6404" width="8.875" style="442" customWidth="1"/>
    <col min="6405" max="6406" width="22" style="442" customWidth="1"/>
    <col min="6407" max="6419" width="8.875" style="442" customWidth="1"/>
    <col min="6420" max="6653" width="9" style="442"/>
    <col min="6654" max="6655" width="14.75" style="442" customWidth="1"/>
    <col min="6656" max="6656" width="19.125" style="442" customWidth="1"/>
    <col min="6657" max="6657" width="6.625" style="442" customWidth="1"/>
    <col min="6658" max="6658" width="19.125" style="442" customWidth="1"/>
    <col min="6659" max="6659" width="6.625" style="442" customWidth="1"/>
    <col min="6660" max="6660" width="8.875" style="442" customWidth="1"/>
    <col min="6661" max="6662" width="22" style="442" customWidth="1"/>
    <col min="6663" max="6675" width="8.875" style="442" customWidth="1"/>
    <col min="6676" max="6909" width="9" style="442"/>
    <col min="6910" max="6911" width="14.75" style="442" customWidth="1"/>
    <col min="6912" max="6912" width="19.125" style="442" customWidth="1"/>
    <col min="6913" max="6913" width="6.625" style="442" customWidth="1"/>
    <col min="6914" max="6914" width="19.125" style="442" customWidth="1"/>
    <col min="6915" max="6915" width="6.625" style="442" customWidth="1"/>
    <col min="6916" max="6916" width="8.875" style="442" customWidth="1"/>
    <col min="6917" max="6918" width="22" style="442" customWidth="1"/>
    <col min="6919" max="6931" width="8.875" style="442" customWidth="1"/>
    <col min="6932" max="7165" width="9" style="442"/>
    <col min="7166" max="7167" width="14.75" style="442" customWidth="1"/>
    <col min="7168" max="7168" width="19.125" style="442" customWidth="1"/>
    <col min="7169" max="7169" width="6.625" style="442" customWidth="1"/>
    <col min="7170" max="7170" width="19.125" style="442" customWidth="1"/>
    <col min="7171" max="7171" width="6.625" style="442" customWidth="1"/>
    <col min="7172" max="7172" width="8.875" style="442" customWidth="1"/>
    <col min="7173" max="7174" width="22" style="442" customWidth="1"/>
    <col min="7175" max="7187" width="8.875" style="442" customWidth="1"/>
    <col min="7188" max="7421" width="9" style="442"/>
    <col min="7422" max="7423" width="14.75" style="442" customWidth="1"/>
    <col min="7424" max="7424" width="19.125" style="442" customWidth="1"/>
    <col min="7425" max="7425" width="6.625" style="442" customWidth="1"/>
    <col min="7426" max="7426" width="19.125" style="442" customWidth="1"/>
    <col min="7427" max="7427" width="6.625" style="442" customWidth="1"/>
    <col min="7428" max="7428" width="8.875" style="442" customWidth="1"/>
    <col min="7429" max="7430" width="22" style="442" customWidth="1"/>
    <col min="7431" max="7443" width="8.875" style="442" customWidth="1"/>
    <col min="7444" max="7677" width="9" style="442"/>
    <col min="7678" max="7679" width="14.75" style="442" customWidth="1"/>
    <col min="7680" max="7680" width="19.125" style="442" customWidth="1"/>
    <col min="7681" max="7681" width="6.625" style="442" customWidth="1"/>
    <col min="7682" max="7682" width="19.125" style="442" customWidth="1"/>
    <col min="7683" max="7683" width="6.625" style="442" customWidth="1"/>
    <col min="7684" max="7684" width="8.875" style="442" customWidth="1"/>
    <col min="7685" max="7686" width="22" style="442" customWidth="1"/>
    <col min="7687" max="7699" width="8.875" style="442" customWidth="1"/>
    <col min="7700" max="7933" width="9" style="442"/>
    <col min="7934" max="7935" width="14.75" style="442" customWidth="1"/>
    <col min="7936" max="7936" width="19.125" style="442" customWidth="1"/>
    <col min="7937" max="7937" width="6.625" style="442" customWidth="1"/>
    <col min="7938" max="7938" width="19.125" style="442" customWidth="1"/>
    <col min="7939" max="7939" width="6.625" style="442" customWidth="1"/>
    <col min="7940" max="7940" width="8.875" style="442" customWidth="1"/>
    <col min="7941" max="7942" width="22" style="442" customWidth="1"/>
    <col min="7943" max="7955" width="8.875" style="442" customWidth="1"/>
    <col min="7956" max="8189" width="9" style="442"/>
    <col min="8190" max="8191" width="14.75" style="442" customWidth="1"/>
    <col min="8192" max="8192" width="19.125" style="442" customWidth="1"/>
    <col min="8193" max="8193" width="6.625" style="442" customWidth="1"/>
    <col min="8194" max="8194" width="19.125" style="442" customWidth="1"/>
    <col min="8195" max="8195" width="6.625" style="442" customWidth="1"/>
    <col min="8196" max="8196" width="8.875" style="442" customWidth="1"/>
    <col min="8197" max="8198" width="22" style="442" customWidth="1"/>
    <col min="8199" max="8211" width="8.875" style="442" customWidth="1"/>
    <col min="8212" max="8445" width="9" style="442"/>
    <col min="8446" max="8447" width="14.75" style="442" customWidth="1"/>
    <col min="8448" max="8448" width="19.125" style="442" customWidth="1"/>
    <col min="8449" max="8449" width="6.625" style="442" customWidth="1"/>
    <col min="8450" max="8450" width="19.125" style="442" customWidth="1"/>
    <col min="8451" max="8451" width="6.625" style="442" customWidth="1"/>
    <col min="8452" max="8452" width="8.875" style="442" customWidth="1"/>
    <col min="8453" max="8454" width="22" style="442" customWidth="1"/>
    <col min="8455" max="8467" width="8.875" style="442" customWidth="1"/>
    <col min="8468" max="8701" width="9" style="442"/>
    <col min="8702" max="8703" width="14.75" style="442" customWidth="1"/>
    <col min="8704" max="8704" width="19.125" style="442" customWidth="1"/>
    <col min="8705" max="8705" width="6.625" style="442" customWidth="1"/>
    <col min="8706" max="8706" width="19.125" style="442" customWidth="1"/>
    <col min="8707" max="8707" width="6.625" style="442" customWidth="1"/>
    <col min="8708" max="8708" width="8.875" style="442" customWidth="1"/>
    <col min="8709" max="8710" width="22" style="442" customWidth="1"/>
    <col min="8711" max="8723" width="8.875" style="442" customWidth="1"/>
    <col min="8724" max="8957" width="9" style="442"/>
    <col min="8958" max="8959" width="14.75" style="442" customWidth="1"/>
    <col min="8960" max="8960" width="19.125" style="442" customWidth="1"/>
    <col min="8961" max="8961" width="6.625" style="442" customWidth="1"/>
    <col min="8962" max="8962" width="19.125" style="442" customWidth="1"/>
    <col min="8963" max="8963" width="6.625" style="442" customWidth="1"/>
    <col min="8964" max="8964" width="8.875" style="442" customWidth="1"/>
    <col min="8965" max="8966" width="22" style="442" customWidth="1"/>
    <col min="8967" max="8979" width="8.875" style="442" customWidth="1"/>
    <col min="8980" max="9213" width="9" style="442"/>
    <col min="9214" max="9215" width="14.75" style="442" customWidth="1"/>
    <col min="9216" max="9216" width="19.125" style="442" customWidth="1"/>
    <col min="9217" max="9217" width="6.625" style="442" customWidth="1"/>
    <col min="9218" max="9218" width="19.125" style="442" customWidth="1"/>
    <col min="9219" max="9219" width="6.625" style="442" customWidth="1"/>
    <col min="9220" max="9220" width="8.875" style="442" customWidth="1"/>
    <col min="9221" max="9222" width="22" style="442" customWidth="1"/>
    <col min="9223" max="9235" width="8.875" style="442" customWidth="1"/>
    <col min="9236" max="9469" width="9" style="442"/>
    <col min="9470" max="9471" width="14.75" style="442" customWidth="1"/>
    <col min="9472" max="9472" width="19.125" style="442" customWidth="1"/>
    <col min="9473" max="9473" width="6.625" style="442" customWidth="1"/>
    <col min="9474" max="9474" width="19.125" style="442" customWidth="1"/>
    <col min="9475" max="9475" width="6.625" style="442" customWidth="1"/>
    <col min="9476" max="9476" width="8.875" style="442" customWidth="1"/>
    <col min="9477" max="9478" width="22" style="442" customWidth="1"/>
    <col min="9479" max="9491" width="8.875" style="442" customWidth="1"/>
    <col min="9492" max="9725" width="9" style="442"/>
    <col min="9726" max="9727" width="14.75" style="442" customWidth="1"/>
    <col min="9728" max="9728" width="19.125" style="442" customWidth="1"/>
    <col min="9729" max="9729" width="6.625" style="442" customWidth="1"/>
    <col min="9730" max="9730" width="19.125" style="442" customWidth="1"/>
    <col min="9731" max="9731" width="6.625" style="442" customWidth="1"/>
    <col min="9732" max="9732" width="8.875" style="442" customWidth="1"/>
    <col min="9733" max="9734" width="22" style="442" customWidth="1"/>
    <col min="9735" max="9747" width="8.875" style="442" customWidth="1"/>
    <col min="9748" max="9981" width="9" style="442"/>
    <col min="9982" max="9983" width="14.75" style="442" customWidth="1"/>
    <col min="9984" max="9984" width="19.125" style="442" customWidth="1"/>
    <col min="9985" max="9985" width="6.625" style="442" customWidth="1"/>
    <col min="9986" max="9986" width="19.125" style="442" customWidth="1"/>
    <col min="9987" max="9987" width="6.625" style="442" customWidth="1"/>
    <col min="9988" max="9988" width="8.875" style="442" customWidth="1"/>
    <col min="9989" max="9990" width="22" style="442" customWidth="1"/>
    <col min="9991" max="10003" width="8.875" style="442" customWidth="1"/>
    <col min="10004" max="10237" width="9" style="442"/>
    <col min="10238" max="10239" width="14.75" style="442" customWidth="1"/>
    <col min="10240" max="10240" width="19.125" style="442" customWidth="1"/>
    <col min="10241" max="10241" width="6.625" style="442" customWidth="1"/>
    <col min="10242" max="10242" width="19.125" style="442" customWidth="1"/>
    <col min="10243" max="10243" width="6.625" style="442" customWidth="1"/>
    <col min="10244" max="10244" width="8.875" style="442" customWidth="1"/>
    <col min="10245" max="10246" width="22" style="442" customWidth="1"/>
    <col min="10247" max="10259" width="8.875" style="442" customWidth="1"/>
    <col min="10260" max="10493" width="9" style="442"/>
    <col min="10494" max="10495" width="14.75" style="442" customWidth="1"/>
    <col min="10496" max="10496" width="19.125" style="442" customWidth="1"/>
    <col min="10497" max="10497" width="6.625" style="442" customWidth="1"/>
    <col min="10498" max="10498" width="19.125" style="442" customWidth="1"/>
    <col min="10499" max="10499" width="6.625" style="442" customWidth="1"/>
    <col min="10500" max="10500" width="8.875" style="442" customWidth="1"/>
    <col min="10501" max="10502" width="22" style="442" customWidth="1"/>
    <col min="10503" max="10515" width="8.875" style="442" customWidth="1"/>
    <col min="10516" max="10749" width="9" style="442"/>
    <col min="10750" max="10751" width="14.75" style="442" customWidth="1"/>
    <col min="10752" max="10752" width="19.125" style="442" customWidth="1"/>
    <col min="10753" max="10753" width="6.625" style="442" customWidth="1"/>
    <col min="10754" max="10754" width="19.125" style="442" customWidth="1"/>
    <col min="10755" max="10755" width="6.625" style="442" customWidth="1"/>
    <col min="10756" max="10756" width="8.875" style="442" customWidth="1"/>
    <col min="10757" max="10758" width="22" style="442" customWidth="1"/>
    <col min="10759" max="10771" width="8.875" style="442" customWidth="1"/>
    <col min="10772" max="11005" width="9" style="442"/>
    <col min="11006" max="11007" width="14.75" style="442" customWidth="1"/>
    <col min="11008" max="11008" width="19.125" style="442" customWidth="1"/>
    <col min="11009" max="11009" width="6.625" style="442" customWidth="1"/>
    <col min="11010" max="11010" width="19.125" style="442" customWidth="1"/>
    <col min="11011" max="11011" width="6.625" style="442" customWidth="1"/>
    <col min="11012" max="11012" width="8.875" style="442" customWidth="1"/>
    <col min="11013" max="11014" width="22" style="442" customWidth="1"/>
    <col min="11015" max="11027" width="8.875" style="442" customWidth="1"/>
    <col min="11028" max="11261" width="9" style="442"/>
    <col min="11262" max="11263" width="14.75" style="442" customWidth="1"/>
    <col min="11264" max="11264" width="19.125" style="442" customWidth="1"/>
    <col min="11265" max="11265" width="6.625" style="442" customWidth="1"/>
    <col min="11266" max="11266" width="19.125" style="442" customWidth="1"/>
    <col min="11267" max="11267" width="6.625" style="442" customWidth="1"/>
    <col min="11268" max="11268" width="8.875" style="442" customWidth="1"/>
    <col min="11269" max="11270" width="22" style="442" customWidth="1"/>
    <col min="11271" max="11283" width="8.875" style="442" customWidth="1"/>
    <col min="11284" max="11517" width="9" style="442"/>
    <col min="11518" max="11519" width="14.75" style="442" customWidth="1"/>
    <col min="11520" max="11520" width="19.125" style="442" customWidth="1"/>
    <col min="11521" max="11521" width="6.625" style="442" customWidth="1"/>
    <col min="11522" max="11522" width="19.125" style="442" customWidth="1"/>
    <col min="11523" max="11523" width="6.625" style="442" customWidth="1"/>
    <col min="11524" max="11524" width="8.875" style="442" customWidth="1"/>
    <col min="11525" max="11526" width="22" style="442" customWidth="1"/>
    <col min="11527" max="11539" width="8.875" style="442" customWidth="1"/>
    <col min="11540" max="11773" width="9" style="442"/>
    <col min="11774" max="11775" width="14.75" style="442" customWidth="1"/>
    <col min="11776" max="11776" width="19.125" style="442" customWidth="1"/>
    <col min="11777" max="11777" width="6.625" style="442" customWidth="1"/>
    <col min="11778" max="11778" width="19.125" style="442" customWidth="1"/>
    <col min="11779" max="11779" width="6.625" style="442" customWidth="1"/>
    <col min="11780" max="11780" width="8.875" style="442" customWidth="1"/>
    <col min="11781" max="11782" width="22" style="442" customWidth="1"/>
    <col min="11783" max="11795" width="8.875" style="442" customWidth="1"/>
    <col min="11796" max="12029" width="9" style="442"/>
    <col min="12030" max="12031" width="14.75" style="442" customWidth="1"/>
    <col min="12032" max="12032" width="19.125" style="442" customWidth="1"/>
    <col min="12033" max="12033" width="6.625" style="442" customWidth="1"/>
    <col min="12034" max="12034" width="19.125" style="442" customWidth="1"/>
    <col min="12035" max="12035" width="6.625" style="442" customWidth="1"/>
    <col min="12036" max="12036" width="8.875" style="442" customWidth="1"/>
    <col min="12037" max="12038" width="22" style="442" customWidth="1"/>
    <col min="12039" max="12051" width="8.875" style="442" customWidth="1"/>
    <col min="12052" max="12285" width="9" style="442"/>
    <col min="12286" max="12287" width="14.75" style="442" customWidth="1"/>
    <col min="12288" max="12288" width="19.125" style="442" customWidth="1"/>
    <col min="12289" max="12289" width="6.625" style="442" customWidth="1"/>
    <col min="12290" max="12290" width="19.125" style="442" customWidth="1"/>
    <col min="12291" max="12291" width="6.625" style="442" customWidth="1"/>
    <col min="12292" max="12292" width="8.875" style="442" customWidth="1"/>
    <col min="12293" max="12294" width="22" style="442" customWidth="1"/>
    <col min="12295" max="12307" width="8.875" style="442" customWidth="1"/>
    <col min="12308" max="12541" width="9" style="442"/>
    <col min="12542" max="12543" width="14.75" style="442" customWidth="1"/>
    <col min="12544" max="12544" width="19.125" style="442" customWidth="1"/>
    <col min="12545" max="12545" width="6.625" style="442" customWidth="1"/>
    <col min="12546" max="12546" width="19.125" style="442" customWidth="1"/>
    <col min="12547" max="12547" width="6.625" style="442" customWidth="1"/>
    <col min="12548" max="12548" width="8.875" style="442" customWidth="1"/>
    <col min="12549" max="12550" width="22" style="442" customWidth="1"/>
    <col min="12551" max="12563" width="8.875" style="442" customWidth="1"/>
    <col min="12564" max="12797" width="9" style="442"/>
    <col min="12798" max="12799" width="14.75" style="442" customWidth="1"/>
    <col min="12800" max="12800" width="19.125" style="442" customWidth="1"/>
    <col min="12801" max="12801" width="6.625" style="442" customWidth="1"/>
    <col min="12802" max="12802" width="19.125" style="442" customWidth="1"/>
    <col min="12803" max="12803" width="6.625" style="442" customWidth="1"/>
    <col min="12804" max="12804" width="8.875" style="442" customWidth="1"/>
    <col min="12805" max="12806" width="22" style="442" customWidth="1"/>
    <col min="12807" max="12819" width="8.875" style="442" customWidth="1"/>
    <col min="12820" max="13053" width="9" style="442"/>
    <col min="13054" max="13055" width="14.75" style="442" customWidth="1"/>
    <col min="13056" max="13056" width="19.125" style="442" customWidth="1"/>
    <col min="13057" max="13057" width="6.625" style="442" customWidth="1"/>
    <col min="13058" max="13058" width="19.125" style="442" customWidth="1"/>
    <col min="13059" max="13059" width="6.625" style="442" customWidth="1"/>
    <col min="13060" max="13060" width="8.875" style="442" customWidth="1"/>
    <col min="13061" max="13062" width="22" style="442" customWidth="1"/>
    <col min="13063" max="13075" width="8.875" style="442" customWidth="1"/>
    <col min="13076" max="13309" width="9" style="442"/>
    <col min="13310" max="13311" width="14.75" style="442" customWidth="1"/>
    <col min="13312" max="13312" width="19.125" style="442" customWidth="1"/>
    <col min="13313" max="13313" width="6.625" style="442" customWidth="1"/>
    <col min="13314" max="13314" width="19.125" style="442" customWidth="1"/>
    <col min="13315" max="13315" width="6.625" style="442" customWidth="1"/>
    <col min="13316" max="13316" width="8.875" style="442" customWidth="1"/>
    <col min="13317" max="13318" width="22" style="442" customWidth="1"/>
    <col min="13319" max="13331" width="8.875" style="442" customWidth="1"/>
    <col min="13332" max="13565" width="9" style="442"/>
    <col min="13566" max="13567" width="14.75" style="442" customWidth="1"/>
    <col min="13568" max="13568" width="19.125" style="442" customWidth="1"/>
    <col min="13569" max="13569" width="6.625" style="442" customWidth="1"/>
    <col min="13570" max="13570" width="19.125" style="442" customWidth="1"/>
    <col min="13571" max="13571" width="6.625" style="442" customWidth="1"/>
    <col min="13572" max="13572" width="8.875" style="442" customWidth="1"/>
    <col min="13573" max="13574" width="22" style="442" customWidth="1"/>
    <col min="13575" max="13587" width="8.875" style="442" customWidth="1"/>
    <col min="13588" max="13821" width="9" style="442"/>
    <col min="13822" max="13823" width="14.75" style="442" customWidth="1"/>
    <col min="13824" max="13824" width="19.125" style="442" customWidth="1"/>
    <col min="13825" max="13825" width="6.625" style="442" customWidth="1"/>
    <col min="13826" max="13826" width="19.125" style="442" customWidth="1"/>
    <col min="13827" max="13827" width="6.625" style="442" customWidth="1"/>
    <col min="13828" max="13828" width="8.875" style="442" customWidth="1"/>
    <col min="13829" max="13830" width="22" style="442" customWidth="1"/>
    <col min="13831" max="13843" width="8.875" style="442" customWidth="1"/>
    <col min="13844" max="14077" width="9" style="442"/>
    <col min="14078" max="14079" width="14.75" style="442" customWidth="1"/>
    <col min="14080" max="14080" width="19.125" style="442" customWidth="1"/>
    <col min="14081" max="14081" width="6.625" style="442" customWidth="1"/>
    <col min="14082" max="14082" width="19.125" style="442" customWidth="1"/>
    <col min="14083" max="14083" width="6.625" style="442" customWidth="1"/>
    <col min="14084" max="14084" width="8.875" style="442" customWidth="1"/>
    <col min="14085" max="14086" width="22" style="442" customWidth="1"/>
    <col min="14087" max="14099" width="8.875" style="442" customWidth="1"/>
    <col min="14100" max="14333" width="9" style="442"/>
    <col min="14334" max="14335" width="14.75" style="442" customWidth="1"/>
    <col min="14336" max="14336" width="19.125" style="442" customWidth="1"/>
    <col min="14337" max="14337" width="6.625" style="442" customWidth="1"/>
    <col min="14338" max="14338" width="19.125" style="442" customWidth="1"/>
    <col min="14339" max="14339" width="6.625" style="442" customWidth="1"/>
    <col min="14340" max="14340" width="8.875" style="442" customWidth="1"/>
    <col min="14341" max="14342" width="22" style="442" customWidth="1"/>
    <col min="14343" max="14355" width="8.875" style="442" customWidth="1"/>
    <col min="14356" max="14589" width="9" style="442"/>
    <col min="14590" max="14591" width="14.75" style="442" customWidth="1"/>
    <col min="14592" max="14592" width="19.125" style="442" customWidth="1"/>
    <col min="14593" max="14593" width="6.625" style="442" customWidth="1"/>
    <col min="14594" max="14594" width="19.125" style="442" customWidth="1"/>
    <col min="14595" max="14595" width="6.625" style="442" customWidth="1"/>
    <col min="14596" max="14596" width="8.875" style="442" customWidth="1"/>
    <col min="14597" max="14598" width="22" style="442" customWidth="1"/>
    <col min="14599" max="14611" width="8.875" style="442" customWidth="1"/>
    <col min="14612" max="14845" width="9" style="442"/>
    <col min="14846" max="14847" width="14.75" style="442" customWidth="1"/>
    <col min="14848" max="14848" width="19.125" style="442" customWidth="1"/>
    <col min="14849" max="14849" width="6.625" style="442" customWidth="1"/>
    <col min="14850" max="14850" width="19.125" style="442" customWidth="1"/>
    <col min="14851" max="14851" width="6.625" style="442" customWidth="1"/>
    <col min="14852" max="14852" width="8.875" style="442" customWidth="1"/>
    <col min="14853" max="14854" width="22" style="442" customWidth="1"/>
    <col min="14855" max="14867" width="8.875" style="442" customWidth="1"/>
    <col min="14868" max="15101" width="9" style="442"/>
    <col min="15102" max="15103" width="14.75" style="442" customWidth="1"/>
    <col min="15104" max="15104" width="19.125" style="442" customWidth="1"/>
    <col min="15105" max="15105" width="6.625" style="442" customWidth="1"/>
    <col min="15106" max="15106" width="19.125" style="442" customWidth="1"/>
    <col min="15107" max="15107" width="6.625" style="442" customWidth="1"/>
    <col min="15108" max="15108" width="8.875" style="442" customWidth="1"/>
    <col min="15109" max="15110" width="22" style="442" customWidth="1"/>
    <col min="15111" max="15123" width="8.875" style="442" customWidth="1"/>
    <col min="15124" max="15357" width="9" style="442"/>
    <col min="15358" max="15359" width="14.75" style="442" customWidth="1"/>
    <col min="15360" max="15360" width="19.125" style="442" customWidth="1"/>
    <col min="15361" max="15361" width="6.625" style="442" customWidth="1"/>
    <col min="15362" max="15362" width="19.125" style="442" customWidth="1"/>
    <col min="15363" max="15363" width="6.625" style="442" customWidth="1"/>
    <col min="15364" max="15364" width="8.875" style="442" customWidth="1"/>
    <col min="15365" max="15366" width="22" style="442" customWidth="1"/>
    <col min="15367" max="15379" width="8.875" style="442" customWidth="1"/>
    <col min="15380" max="15613" width="9" style="442"/>
    <col min="15614" max="15615" width="14.75" style="442" customWidth="1"/>
    <col min="15616" max="15616" width="19.125" style="442" customWidth="1"/>
    <col min="15617" max="15617" width="6.625" style="442" customWidth="1"/>
    <col min="15618" max="15618" width="19.125" style="442" customWidth="1"/>
    <col min="15619" max="15619" width="6.625" style="442" customWidth="1"/>
    <col min="15620" max="15620" width="8.875" style="442" customWidth="1"/>
    <col min="15621" max="15622" width="22" style="442" customWidth="1"/>
    <col min="15623" max="15635" width="8.875" style="442" customWidth="1"/>
    <col min="15636" max="15869" width="9" style="442"/>
    <col min="15870" max="15871" width="14.75" style="442" customWidth="1"/>
    <col min="15872" max="15872" width="19.125" style="442" customWidth="1"/>
    <col min="15873" max="15873" width="6.625" style="442" customWidth="1"/>
    <col min="15874" max="15874" width="19.125" style="442" customWidth="1"/>
    <col min="15875" max="15875" width="6.625" style="442" customWidth="1"/>
    <col min="15876" max="15876" width="8.875" style="442" customWidth="1"/>
    <col min="15877" max="15878" width="22" style="442" customWidth="1"/>
    <col min="15879" max="15891" width="8.875" style="442" customWidth="1"/>
    <col min="15892" max="16125" width="9" style="442"/>
    <col min="16126" max="16127" width="14.75" style="442" customWidth="1"/>
    <col min="16128" max="16128" width="19.125" style="442" customWidth="1"/>
    <col min="16129" max="16129" width="6.625" style="442" customWidth="1"/>
    <col min="16130" max="16130" width="19.125" style="442" customWidth="1"/>
    <col min="16131" max="16131" width="6.625" style="442" customWidth="1"/>
    <col min="16132" max="16132" width="8.875" style="442" customWidth="1"/>
    <col min="16133" max="16134" width="22" style="442" customWidth="1"/>
    <col min="16135" max="16147" width="8.875" style="442" customWidth="1"/>
    <col min="16148" max="16384" width="9" style="442"/>
  </cols>
  <sheetData>
    <row r="1" spans="1:19" ht="20.100000000000001" customHeight="1">
      <c r="A1" s="440"/>
      <c r="B1" s="440"/>
      <c r="C1" s="440"/>
      <c r="D1" s="440"/>
      <c r="E1" s="440"/>
      <c r="F1" s="440" t="s">
        <v>213</v>
      </c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</row>
    <row r="2" spans="1:19" ht="21.95" customHeight="1">
      <c r="A2" s="1035" t="s">
        <v>2</v>
      </c>
      <c r="B2" s="1035" t="s">
        <v>4</v>
      </c>
      <c r="C2" s="441" t="s">
        <v>3</v>
      </c>
      <c r="D2" s="1035" t="s">
        <v>4</v>
      </c>
      <c r="E2" s="1035" t="s">
        <v>5</v>
      </c>
      <c r="F2" s="1035" t="s">
        <v>7</v>
      </c>
      <c r="G2" s="1035" t="s">
        <v>160</v>
      </c>
      <c r="H2" s="1035"/>
      <c r="I2" s="1035"/>
      <c r="J2" s="1035"/>
      <c r="K2" s="1035"/>
      <c r="L2" s="1035"/>
      <c r="M2" s="1035" t="s">
        <v>9</v>
      </c>
      <c r="N2" s="1035"/>
      <c r="O2" s="1035"/>
      <c r="P2" s="1035"/>
      <c r="Q2" s="1035"/>
      <c r="R2" s="1035" t="s">
        <v>217</v>
      </c>
      <c r="S2" s="1035"/>
    </row>
    <row r="3" spans="1:19" ht="21.95" customHeight="1">
      <c r="A3" s="1035"/>
      <c r="B3" s="1035"/>
      <c r="C3" s="441"/>
      <c r="D3" s="1035"/>
      <c r="E3" s="1035"/>
      <c r="F3" s="1035"/>
      <c r="G3" s="1035" t="s">
        <v>10</v>
      </c>
      <c r="H3" s="1035" t="s">
        <v>11</v>
      </c>
      <c r="I3" s="1035"/>
      <c r="J3" s="1035"/>
      <c r="K3" s="1035" t="s">
        <v>12</v>
      </c>
      <c r="L3" s="1035" t="s">
        <v>13</v>
      </c>
      <c r="M3" s="1035" t="s">
        <v>218</v>
      </c>
      <c r="N3" s="1035" t="s">
        <v>219</v>
      </c>
      <c r="O3" s="1035" t="s">
        <v>220</v>
      </c>
      <c r="P3" s="1035" t="s">
        <v>14</v>
      </c>
      <c r="Q3" s="1035" t="s">
        <v>221</v>
      </c>
      <c r="R3" s="1035" t="s">
        <v>222</v>
      </c>
      <c r="S3" s="1035" t="s">
        <v>102</v>
      </c>
    </row>
    <row r="4" spans="1:19" ht="44.1" customHeight="1">
      <c r="A4" s="1035"/>
      <c r="B4" s="1035"/>
      <c r="C4" s="441"/>
      <c r="D4" s="1035"/>
      <c r="E4" s="1035"/>
      <c r="F4" s="1035"/>
      <c r="G4" s="1035"/>
      <c r="H4" s="451" t="s">
        <v>15</v>
      </c>
      <c r="I4" s="451" t="s">
        <v>16</v>
      </c>
      <c r="J4" s="451" t="s">
        <v>17</v>
      </c>
      <c r="K4" s="1035"/>
      <c r="L4" s="1035"/>
      <c r="M4" s="1035"/>
      <c r="N4" s="1035"/>
      <c r="O4" s="1035"/>
      <c r="P4" s="1035"/>
      <c r="Q4" s="1035"/>
      <c r="R4" s="1035"/>
      <c r="S4" s="1035"/>
    </row>
    <row r="5" spans="1:19" ht="32.1" customHeight="1">
      <c r="A5" s="97" t="s">
        <v>625</v>
      </c>
      <c r="B5" s="97" t="s">
        <v>731</v>
      </c>
      <c r="C5" s="439" t="s">
        <v>773</v>
      </c>
      <c r="D5" s="97" t="s">
        <v>732</v>
      </c>
      <c r="E5" s="97" t="s">
        <v>20</v>
      </c>
      <c r="F5" s="97" t="s">
        <v>733</v>
      </c>
      <c r="G5" s="98">
        <v>0</v>
      </c>
      <c r="H5" s="98">
        <v>0</v>
      </c>
      <c r="I5" s="98">
        <v>33000</v>
      </c>
      <c r="J5" s="98">
        <v>0</v>
      </c>
      <c r="K5" s="98">
        <v>0</v>
      </c>
      <c r="L5" s="98">
        <v>0</v>
      </c>
      <c r="M5" s="98">
        <v>0</v>
      </c>
      <c r="N5" s="98">
        <v>0</v>
      </c>
      <c r="O5" s="98">
        <v>0</v>
      </c>
      <c r="P5" s="98">
        <v>0</v>
      </c>
      <c r="Q5" s="98">
        <v>0</v>
      </c>
      <c r="R5" s="98">
        <v>0</v>
      </c>
      <c r="S5" s="98">
        <v>0</v>
      </c>
    </row>
    <row r="6" spans="1:19" ht="32.1" customHeight="1">
      <c r="A6" s="97" t="s">
        <v>625</v>
      </c>
      <c r="B6" s="97" t="s">
        <v>731</v>
      </c>
      <c r="C6" s="439" t="s">
        <v>773</v>
      </c>
      <c r="D6" s="97" t="s">
        <v>732</v>
      </c>
      <c r="E6" s="97" t="s">
        <v>20</v>
      </c>
      <c r="F6" s="97" t="s">
        <v>734</v>
      </c>
      <c r="G6" s="98">
        <v>0</v>
      </c>
      <c r="H6" s="98">
        <v>0</v>
      </c>
      <c r="I6" s="98">
        <v>20000</v>
      </c>
      <c r="J6" s="98">
        <v>0</v>
      </c>
      <c r="K6" s="98">
        <v>0</v>
      </c>
      <c r="L6" s="98">
        <v>0</v>
      </c>
      <c r="M6" s="98">
        <v>0</v>
      </c>
      <c r="N6" s="98">
        <v>0</v>
      </c>
      <c r="O6" s="98">
        <v>0</v>
      </c>
      <c r="P6" s="98">
        <v>0</v>
      </c>
      <c r="Q6" s="98">
        <v>0</v>
      </c>
      <c r="R6" s="98">
        <v>0</v>
      </c>
      <c r="S6" s="98">
        <v>0</v>
      </c>
    </row>
    <row r="7" spans="1:19" ht="32.1" customHeight="1">
      <c r="A7" s="97" t="s">
        <v>625</v>
      </c>
      <c r="B7" s="97" t="s">
        <v>731</v>
      </c>
      <c r="C7" s="439" t="s">
        <v>773</v>
      </c>
      <c r="D7" s="97" t="s">
        <v>732</v>
      </c>
      <c r="E7" s="97" t="s">
        <v>20</v>
      </c>
      <c r="F7" s="97" t="s">
        <v>211</v>
      </c>
      <c r="G7" s="98">
        <v>0</v>
      </c>
      <c r="H7" s="98">
        <v>0</v>
      </c>
      <c r="I7" s="98">
        <v>0</v>
      </c>
      <c r="J7" s="98">
        <v>0</v>
      </c>
      <c r="K7" s="98">
        <v>9500</v>
      </c>
      <c r="L7" s="98">
        <v>0</v>
      </c>
      <c r="M7" s="98">
        <v>0</v>
      </c>
      <c r="N7" s="98">
        <v>0</v>
      </c>
      <c r="O7" s="98">
        <v>0</v>
      </c>
      <c r="P7" s="98">
        <v>0</v>
      </c>
      <c r="Q7" s="98">
        <v>0</v>
      </c>
      <c r="R7" s="98">
        <v>3000</v>
      </c>
      <c r="S7" s="98">
        <v>0</v>
      </c>
    </row>
    <row r="8" spans="1:19" ht="32.1" customHeight="1">
      <c r="A8" s="97" t="s">
        <v>625</v>
      </c>
      <c r="B8" s="97" t="s">
        <v>731</v>
      </c>
      <c r="C8" s="439" t="s">
        <v>773</v>
      </c>
      <c r="D8" s="97" t="s">
        <v>732</v>
      </c>
      <c r="E8" s="97" t="s">
        <v>20</v>
      </c>
      <c r="F8" s="97" t="s">
        <v>735</v>
      </c>
      <c r="G8" s="98">
        <v>0</v>
      </c>
      <c r="H8" s="98">
        <v>0</v>
      </c>
      <c r="I8" s="98">
        <v>0</v>
      </c>
      <c r="J8" s="98">
        <v>0</v>
      </c>
      <c r="K8" s="98">
        <v>3200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  <c r="Q8" s="98">
        <v>0</v>
      </c>
      <c r="R8" s="98">
        <v>1800</v>
      </c>
      <c r="S8" s="98">
        <v>0</v>
      </c>
    </row>
    <row r="9" spans="1:19" ht="32.1" customHeight="1">
      <c r="A9" s="97" t="s">
        <v>625</v>
      </c>
      <c r="B9" s="97" t="s">
        <v>731</v>
      </c>
      <c r="C9" s="439" t="s">
        <v>773</v>
      </c>
      <c r="D9" s="97" t="s">
        <v>732</v>
      </c>
      <c r="E9" s="97" t="s">
        <v>20</v>
      </c>
      <c r="F9" s="97" t="s">
        <v>736</v>
      </c>
      <c r="G9" s="98">
        <v>0</v>
      </c>
      <c r="H9" s="98">
        <v>0</v>
      </c>
      <c r="I9" s="98">
        <v>12000</v>
      </c>
      <c r="J9" s="98">
        <v>0</v>
      </c>
      <c r="K9" s="98">
        <v>0</v>
      </c>
      <c r="L9" s="98">
        <v>0</v>
      </c>
      <c r="M9" s="98">
        <v>0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0</v>
      </c>
    </row>
    <row r="10" spans="1:19" ht="32.1" customHeight="1">
      <c r="A10" s="97" t="s">
        <v>625</v>
      </c>
      <c r="B10" s="97" t="s">
        <v>731</v>
      </c>
      <c r="C10" s="439" t="s">
        <v>774</v>
      </c>
      <c r="D10" s="97" t="s">
        <v>737</v>
      </c>
      <c r="E10" s="97" t="s">
        <v>20</v>
      </c>
      <c r="F10" s="97" t="s">
        <v>45</v>
      </c>
      <c r="G10" s="98">
        <v>0</v>
      </c>
      <c r="H10" s="98">
        <v>0</v>
      </c>
      <c r="I10" s="98">
        <v>0</v>
      </c>
      <c r="J10" s="98">
        <v>0</v>
      </c>
      <c r="K10" s="98">
        <v>35000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0</v>
      </c>
    </row>
    <row r="11" spans="1:19" ht="32.1" customHeight="1">
      <c r="A11" s="97" t="s">
        <v>625</v>
      </c>
      <c r="B11" s="97" t="s">
        <v>731</v>
      </c>
      <c r="C11" s="439" t="s">
        <v>774</v>
      </c>
      <c r="D11" s="97" t="s">
        <v>737</v>
      </c>
      <c r="E11" s="97" t="s">
        <v>20</v>
      </c>
      <c r="F11" s="97" t="s">
        <v>736</v>
      </c>
      <c r="G11" s="98">
        <v>0</v>
      </c>
      <c r="H11" s="98">
        <v>0</v>
      </c>
      <c r="I11" s="98">
        <v>12000</v>
      </c>
      <c r="J11" s="98">
        <v>0</v>
      </c>
      <c r="K11" s="98">
        <v>0</v>
      </c>
      <c r="L11" s="98">
        <v>0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</row>
    <row r="12" spans="1:19" ht="32.1" customHeight="1">
      <c r="A12" s="97" t="s">
        <v>625</v>
      </c>
      <c r="B12" s="97" t="s">
        <v>731</v>
      </c>
      <c r="C12" s="439" t="s">
        <v>774</v>
      </c>
      <c r="D12" s="97" t="s">
        <v>737</v>
      </c>
      <c r="E12" s="97" t="s">
        <v>20</v>
      </c>
      <c r="F12" s="97" t="s">
        <v>177</v>
      </c>
      <c r="G12" s="98">
        <v>0</v>
      </c>
      <c r="H12" s="98">
        <v>0</v>
      </c>
      <c r="I12" s="98">
        <v>0</v>
      </c>
      <c r="J12" s="98">
        <v>0</v>
      </c>
      <c r="K12" s="98">
        <v>7500</v>
      </c>
      <c r="L12" s="98">
        <v>0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8000</v>
      </c>
      <c r="S12" s="98">
        <v>0</v>
      </c>
    </row>
    <row r="13" spans="1:19" ht="32.1" customHeight="1">
      <c r="A13" s="97" t="s">
        <v>625</v>
      </c>
      <c r="B13" s="97" t="s">
        <v>731</v>
      </c>
      <c r="C13" s="439" t="s">
        <v>774</v>
      </c>
      <c r="D13" s="97" t="s">
        <v>737</v>
      </c>
      <c r="E13" s="97" t="s">
        <v>20</v>
      </c>
      <c r="F13" s="97" t="s">
        <v>178</v>
      </c>
      <c r="G13" s="98">
        <v>0</v>
      </c>
      <c r="H13" s="98">
        <v>0</v>
      </c>
      <c r="I13" s="98">
        <v>0</v>
      </c>
      <c r="J13" s="98">
        <v>0</v>
      </c>
      <c r="K13" s="98">
        <v>6000</v>
      </c>
      <c r="L13" s="98">
        <v>0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500</v>
      </c>
      <c r="S13" s="98">
        <v>0</v>
      </c>
    </row>
    <row r="14" spans="1:19" ht="32.1" customHeight="1">
      <c r="A14" s="97" t="s">
        <v>625</v>
      </c>
      <c r="B14" s="97" t="s">
        <v>731</v>
      </c>
      <c r="C14" s="439" t="s">
        <v>775</v>
      </c>
      <c r="D14" s="97" t="s">
        <v>738</v>
      </c>
      <c r="E14" s="97" t="s">
        <v>20</v>
      </c>
      <c r="F14" s="97" t="s">
        <v>235</v>
      </c>
      <c r="G14" s="98">
        <v>0</v>
      </c>
      <c r="H14" s="98">
        <v>0</v>
      </c>
      <c r="I14" s="98">
        <v>0</v>
      </c>
      <c r="J14" s="98">
        <v>0</v>
      </c>
      <c r="K14" s="98">
        <v>8400</v>
      </c>
      <c r="L14" s="98">
        <v>0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7600</v>
      </c>
      <c r="S14" s="98">
        <v>0</v>
      </c>
    </row>
    <row r="15" spans="1:19" ht="32.1" customHeight="1">
      <c r="A15" s="97" t="s">
        <v>625</v>
      </c>
      <c r="B15" s="97" t="s">
        <v>731</v>
      </c>
      <c r="C15" s="439" t="s">
        <v>775</v>
      </c>
      <c r="D15" s="97" t="s">
        <v>738</v>
      </c>
      <c r="E15" s="97" t="s">
        <v>20</v>
      </c>
      <c r="F15" s="97" t="s">
        <v>204</v>
      </c>
      <c r="G15" s="98">
        <v>0</v>
      </c>
      <c r="H15" s="98">
        <v>0</v>
      </c>
      <c r="I15" s="98">
        <v>0</v>
      </c>
      <c r="J15" s="98">
        <v>0</v>
      </c>
      <c r="K15" s="98">
        <v>68480</v>
      </c>
      <c r="L15" s="98">
        <v>0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1520</v>
      </c>
      <c r="S15" s="98">
        <v>0</v>
      </c>
    </row>
    <row r="16" spans="1:19" ht="32.1" customHeight="1">
      <c r="A16" s="97" t="s">
        <v>625</v>
      </c>
      <c r="B16" s="97" t="s">
        <v>731</v>
      </c>
      <c r="C16" s="439" t="s">
        <v>775</v>
      </c>
      <c r="D16" s="97" t="s">
        <v>738</v>
      </c>
      <c r="E16" s="97" t="s">
        <v>20</v>
      </c>
      <c r="F16" s="97" t="s">
        <v>376</v>
      </c>
      <c r="G16" s="98">
        <v>0</v>
      </c>
      <c r="H16" s="98">
        <v>0</v>
      </c>
      <c r="I16" s="98">
        <v>0</v>
      </c>
      <c r="J16" s="98">
        <v>0</v>
      </c>
      <c r="K16" s="98">
        <v>5500</v>
      </c>
      <c r="L16" s="98">
        <v>0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2600</v>
      </c>
      <c r="S16" s="98">
        <v>0</v>
      </c>
    </row>
    <row r="17" spans="1:19" ht="32.1" customHeight="1">
      <c r="A17" s="97" t="s">
        <v>625</v>
      </c>
      <c r="B17" s="97" t="s">
        <v>731</v>
      </c>
      <c r="C17" s="439" t="s">
        <v>775</v>
      </c>
      <c r="D17" s="97" t="s">
        <v>738</v>
      </c>
      <c r="E17" s="97" t="s">
        <v>20</v>
      </c>
      <c r="F17" s="97" t="s">
        <v>735</v>
      </c>
      <c r="G17" s="98">
        <v>0</v>
      </c>
      <c r="H17" s="98">
        <v>0</v>
      </c>
      <c r="I17" s="98">
        <v>0</v>
      </c>
      <c r="J17" s="98">
        <v>0</v>
      </c>
      <c r="K17" s="98">
        <v>9600</v>
      </c>
      <c r="L17" s="98">
        <v>0</v>
      </c>
      <c r="M17" s="98">
        <v>0</v>
      </c>
      <c r="N17" s="98">
        <v>0</v>
      </c>
      <c r="O17" s="98">
        <v>0</v>
      </c>
      <c r="P17" s="98">
        <v>0</v>
      </c>
      <c r="Q17" s="98">
        <v>0</v>
      </c>
      <c r="R17" s="98">
        <v>5400</v>
      </c>
      <c r="S17" s="98">
        <v>0</v>
      </c>
    </row>
    <row r="18" spans="1:19" ht="32.1" customHeight="1">
      <c r="A18" s="97" t="s">
        <v>625</v>
      </c>
      <c r="B18" s="97" t="s">
        <v>731</v>
      </c>
      <c r="C18" s="439" t="s">
        <v>775</v>
      </c>
      <c r="D18" s="97" t="s">
        <v>738</v>
      </c>
      <c r="E18" s="97" t="s">
        <v>20</v>
      </c>
      <c r="F18" s="97" t="s">
        <v>736</v>
      </c>
      <c r="G18" s="98">
        <v>0</v>
      </c>
      <c r="H18" s="98">
        <v>0</v>
      </c>
      <c r="I18" s="98">
        <v>12000</v>
      </c>
      <c r="J18" s="98">
        <v>0</v>
      </c>
      <c r="K18" s="98">
        <v>0</v>
      </c>
      <c r="L18" s="98">
        <v>0</v>
      </c>
      <c r="M18" s="98">
        <v>0</v>
      </c>
      <c r="N18" s="98">
        <v>0</v>
      </c>
      <c r="O18" s="98">
        <v>0</v>
      </c>
      <c r="P18" s="98">
        <v>0</v>
      </c>
      <c r="Q18" s="98">
        <v>0</v>
      </c>
      <c r="R18" s="98">
        <v>0</v>
      </c>
      <c r="S18" s="98">
        <v>0</v>
      </c>
    </row>
    <row r="19" spans="1:19" ht="32.1" customHeight="1">
      <c r="A19" s="97" t="s">
        <v>625</v>
      </c>
      <c r="B19" s="97" t="s">
        <v>731</v>
      </c>
      <c r="C19" s="439" t="s">
        <v>775</v>
      </c>
      <c r="D19" s="97" t="s">
        <v>738</v>
      </c>
      <c r="E19" s="97" t="s">
        <v>20</v>
      </c>
      <c r="F19" s="97" t="s">
        <v>347</v>
      </c>
      <c r="G19" s="98">
        <v>0</v>
      </c>
      <c r="H19" s="98">
        <v>0</v>
      </c>
      <c r="I19" s="98">
        <v>0</v>
      </c>
      <c r="J19" s="98">
        <v>0</v>
      </c>
      <c r="K19" s="98">
        <v>0</v>
      </c>
      <c r="L19" s="98">
        <v>14000</v>
      </c>
      <c r="M19" s="98">
        <v>0</v>
      </c>
      <c r="N19" s="98">
        <v>0</v>
      </c>
      <c r="O19" s="98">
        <v>0</v>
      </c>
      <c r="P19" s="98">
        <v>6000</v>
      </c>
      <c r="Q19" s="98">
        <v>0</v>
      </c>
      <c r="R19" s="98">
        <v>0</v>
      </c>
      <c r="S19" s="98">
        <v>5000</v>
      </c>
    </row>
    <row r="20" spans="1:19" ht="21.95" customHeight="1">
      <c r="A20" s="97" t="s">
        <v>625</v>
      </c>
      <c r="B20" s="97" t="s">
        <v>731</v>
      </c>
      <c r="C20" s="439" t="s">
        <v>776</v>
      </c>
      <c r="D20" s="97" t="s">
        <v>739</v>
      </c>
      <c r="E20" s="97" t="s">
        <v>20</v>
      </c>
      <c r="F20" s="97" t="s">
        <v>185</v>
      </c>
      <c r="G20" s="98">
        <v>0</v>
      </c>
      <c r="H20" s="98">
        <v>0</v>
      </c>
      <c r="I20" s="98">
        <v>25000</v>
      </c>
      <c r="J20" s="98">
        <v>0</v>
      </c>
      <c r="K20" s="98">
        <v>0</v>
      </c>
      <c r="L20" s="98">
        <v>0</v>
      </c>
      <c r="M20" s="98">
        <v>0</v>
      </c>
      <c r="N20" s="98">
        <v>0</v>
      </c>
      <c r="O20" s="98">
        <v>0</v>
      </c>
      <c r="P20" s="98">
        <v>0</v>
      </c>
      <c r="Q20" s="98">
        <v>0</v>
      </c>
      <c r="R20" s="98">
        <v>0</v>
      </c>
      <c r="S20" s="98">
        <v>0</v>
      </c>
    </row>
    <row r="21" spans="1:19" ht="32.1" customHeight="1">
      <c r="A21" s="97" t="s">
        <v>625</v>
      </c>
      <c r="B21" s="97" t="s">
        <v>731</v>
      </c>
      <c r="C21" s="439" t="s">
        <v>776</v>
      </c>
      <c r="D21" s="97" t="s">
        <v>739</v>
      </c>
      <c r="E21" s="97" t="s">
        <v>20</v>
      </c>
      <c r="F21" s="97" t="s">
        <v>735</v>
      </c>
      <c r="G21" s="98">
        <v>0</v>
      </c>
      <c r="H21" s="98">
        <v>0</v>
      </c>
      <c r="I21" s="98">
        <v>0</v>
      </c>
      <c r="J21" s="98">
        <v>0</v>
      </c>
      <c r="K21" s="98">
        <v>6400</v>
      </c>
      <c r="L21" s="98">
        <v>0</v>
      </c>
      <c r="M21" s="98">
        <v>0</v>
      </c>
      <c r="N21" s="98">
        <v>0</v>
      </c>
      <c r="O21" s="98">
        <v>0</v>
      </c>
      <c r="P21" s="98">
        <v>0</v>
      </c>
      <c r="Q21" s="98">
        <v>0</v>
      </c>
      <c r="R21" s="98">
        <v>3600</v>
      </c>
      <c r="S21" s="98">
        <v>0</v>
      </c>
    </row>
    <row r="22" spans="1:19" ht="21.95" customHeight="1">
      <c r="A22" s="97" t="s">
        <v>625</v>
      </c>
      <c r="B22" s="97" t="s">
        <v>731</v>
      </c>
      <c r="C22" s="439" t="s">
        <v>776</v>
      </c>
      <c r="D22" s="97" t="s">
        <v>739</v>
      </c>
      <c r="E22" s="97" t="s">
        <v>20</v>
      </c>
      <c r="F22" s="97" t="s">
        <v>736</v>
      </c>
      <c r="G22" s="98">
        <v>0</v>
      </c>
      <c r="H22" s="98">
        <v>0</v>
      </c>
      <c r="I22" s="98">
        <v>12000</v>
      </c>
      <c r="J22" s="98">
        <v>0</v>
      </c>
      <c r="K22" s="98">
        <v>0</v>
      </c>
      <c r="L22" s="98">
        <v>0</v>
      </c>
      <c r="M22" s="98">
        <v>0</v>
      </c>
      <c r="N22" s="98">
        <v>0</v>
      </c>
      <c r="O22" s="98">
        <v>0</v>
      </c>
      <c r="P22" s="98">
        <v>0</v>
      </c>
      <c r="Q22" s="98">
        <v>0</v>
      </c>
      <c r="R22" s="98">
        <v>0</v>
      </c>
      <c r="S22" s="98">
        <v>0</v>
      </c>
    </row>
    <row r="23" spans="1:19" ht="21.95" customHeight="1">
      <c r="A23" s="97" t="s">
        <v>625</v>
      </c>
      <c r="B23" s="97" t="s">
        <v>731</v>
      </c>
      <c r="C23" s="439" t="s">
        <v>776</v>
      </c>
      <c r="D23" s="97" t="s">
        <v>739</v>
      </c>
      <c r="E23" s="97" t="s">
        <v>20</v>
      </c>
      <c r="F23" s="97" t="s">
        <v>347</v>
      </c>
      <c r="G23" s="98">
        <v>0</v>
      </c>
      <c r="H23" s="98">
        <v>0</v>
      </c>
      <c r="I23" s="98">
        <v>0</v>
      </c>
      <c r="J23" s="98">
        <v>0</v>
      </c>
      <c r="K23" s="98">
        <v>0</v>
      </c>
      <c r="L23" s="98">
        <v>35000</v>
      </c>
      <c r="M23" s="98">
        <v>0</v>
      </c>
      <c r="N23" s="98">
        <v>0</v>
      </c>
      <c r="O23" s="98">
        <v>0</v>
      </c>
      <c r="P23" s="98">
        <v>15000</v>
      </c>
      <c r="Q23" s="98">
        <v>0</v>
      </c>
      <c r="R23" s="98">
        <v>0</v>
      </c>
      <c r="S23" s="98">
        <v>12500</v>
      </c>
    </row>
    <row r="24" spans="1:19" ht="48" customHeight="1">
      <c r="A24" s="97" t="s">
        <v>625</v>
      </c>
      <c r="B24" s="97" t="s">
        <v>731</v>
      </c>
      <c r="C24" s="439" t="s">
        <v>777</v>
      </c>
      <c r="D24" s="97" t="s">
        <v>740</v>
      </c>
      <c r="E24" s="97" t="s">
        <v>20</v>
      </c>
      <c r="F24" s="97" t="s">
        <v>741</v>
      </c>
      <c r="G24" s="98">
        <v>0</v>
      </c>
      <c r="H24" s="98">
        <v>0</v>
      </c>
      <c r="I24" s="98">
        <v>22000</v>
      </c>
      <c r="J24" s="98">
        <v>0</v>
      </c>
      <c r="K24" s="98">
        <v>0</v>
      </c>
      <c r="L24" s="98">
        <v>0</v>
      </c>
      <c r="M24" s="98">
        <v>0</v>
      </c>
      <c r="N24" s="98">
        <v>0</v>
      </c>
      <c r="O24" s="98">
        <v>0</v>
      </c>
      <c r="P24" s="98">
        <v>0</v>
      </c>
      <c r="Q24" s="98">
        <v>0</v>
      </c>
      <c r="R24" s="98">
        <v>0</v>
      </c>
      <c r="S24" s="98">
        <v>0</v>
      </c>
    </row>
    <row r="25" spans="1:19" ht="48" customHeight="1">
      <c r="A25" s="97" t="s">
        <v>625</v>
      </c>
      <c r="B25" s="97" t="s">
        <v>731</v>
      </c>
      <c r="C25" s="439" t="s">
        <v>777</v>
      </c>
      <c r="D25" s="97" t="s">
        <v>740</v>
      </c>
      <c r="E25" s="97" t="s">
        <v>20</v>
      </c>
      <c r="F25" s="97" t="s">
        <v>376</v>
      </c>
      <c r="G25" s="98">
        <v>0</v>
      </c>
      <c r="H25" s="98">
        <v>0</v>
      </c>
      <c r="I25" s="98">
        <v>0</v>
      </c>
      <c r="J25" s="98">
        <v>0</v>
      </c>
      <c r="K25" s="98">
        <v>5500</v>
      </c>
      <c r="L25" s="98">
        <v>0</v>
      </c>
      <c r="M25" s="98">
        <v>0</v>
      </c>
      <c r="N25" s="98">
        <v>0</v>
      </c>
      <c r="O25" s="98">
        <v>0</v>
      </c>
      <c r="P25" s="98">
        <v>0</v>
      </c>
      <c r="Q25" s="98">
        <v>0</v>
      </c>
      <c r="R25" s="98">
        <v>2600</v>
      </c>
      <c r="S25" s="98">
        <v>0</v>
      </c>
    </row>
    <row r="26" spans="1:19" ht="48" customHeight="1">
      <c r="A26" s="97" t="s">
        <v>625</v>
      </c>
      <c r="B26" s="97" t="s">
        <v>731</v>
      </c>
      <c r="C26" s="439" t="s">
        <v>777</v>
      </c>
      <c r="D26" s="97" t="s">
        <v>740</v>
      </c>
      <c r="E26" s="97" t="s">
        <v>20</v>
      </c>
      <c r="F26" s="97" t="s">
        <v>735</v>
      </c>
      <c r="G26" s="98">
        <v>0</v>
      </c>
      <c r="H26" s="98">
        <v>0</v>
      </c>
      <c r="I26" s="98">
        <v>0</v>
      </c>
      <c r="J26" s="98">
        <v>0</v>
      </c>
      <c r="K26" s="98">
        <v>6400</v>
      </c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>
        <v>3600</v>
      </c>
      <c r="S26" s="98">
        <v>0</v>
      </c>
    </row>
    <row r="27" spans="1:19" ht="48" customHeight="1">
      <c r="A27" s="97" t="s">
        <v>625</v>
      </c>
      <c r="B27" s="97" t="s">
        <v>731</v>
      </c>
      <c r="C27" s="439" t="s">
        <v>777</v>
      </c>
      <c r="D27" s="97" t="s">
        <v>740</v>
      </c>
      <c r="E27" s="97" t="s">
        <v>20</v>
      </c>
      <c r="F27" s="97" t="s">
        <v>736</v>
      </c>
      <c r="G27" s="98">
        <v>0</v>
      </c>
      <c r="H27" s="98">
        <v>0</v>
      </c>
      <c r="I27" s="98">
        <v>12000</v>
      </c>
      <c r="J27" s="98">
        <v>0</v>
      </c>
      <c r="K27" s="98">
        <v>0</v>
      </c>
      <c r="L27" s="98">
        <v>0</v>
      </c>
      <c r="M27" s="98">
        <v>0</v>
      </c>
      <c r="N27" s="98">
        <v>0</v>
      </c>
      <c r="O27" s="98">
        <v>0</v>
      </c>
      <c r="P27" s="98">
        <v>0</v>
      </c>
      <c r="Q27" s="98">
        <v>0</v>
      </c>
      <c r="R27" s="98">
        <v>0</v>
      </c>
      <c r="S27" s="98">
        <v>0</v>
      </c>
    </row>
    <row r="28" spans="1:19" ht="48" customHeight="1">
      <c r="A28" s="97" t="s">
        <v>625</v>
      </c>
      <c r="B28" s="97" t="s">
        <v>731</v>
      </c>
      <c r="C28" s="439" t="s">
        <v>777</v>
      </c>
      <c r="D28" s="97" t="s">
        <v>740</v>
      </c>
      <c r="E28" s="97" t="s">
        <v>20</v>
      </c>
      <c r="F28" s="97" t="s">
        <v>347</v>
      </c>
      <c r="G28" s="98">
        <v>0</v>
      </c>
      <c r="H28" s="98">
        <v>0</v>
      </c>
      <c r="I28" s="98">
        <v>0</v>
      </c>
      <c r="J28" s="98">
        <v>0</v>
      </c>
      <c r="K28" s="98">
        <v>28000</v>
      </c>
      <c r="L28" s="98">
        <v>0</v>
      </c>
      <c r="M28" s="98">
        <v>0</v>
      </c>
      <c r="N28" s="98">
        <v>0</v>
      </c>
      <c r="O28" s="98">
        <v>0</v>
      </c>
      <c r="P28" s="98">
        <v>12000</v>
      </c>
      <c r="Q28" s="98">
        <v>0</v>
      </c>
      <c r="R28" s="98">
        <v>0</v>
      </c>
      <c r="S28" s="98">
        <v>10000</v>
      </c>
    </row>
    <row r="29" spans="1:19" ht="32.1" customHeight="1">
      <c r="A29" s="97" t="s">
        <v>625</v>
      </c>
      <c r="B29" s="97" t="s">
        <v>731</v>
      </c>
      <c r="C29" s="439" t="s">
        <v>778</v>
      </c>
      <c r="D29" s="97" t="s">
        <v>742</v>
      </c>
      <c r="E29" s="97" t="s">
        <v>20</v>
      </c>
      <c r="F29" s="97" t="s">
        <v>743</v>
      </c>
      <c r="G29" s="98">
        <v>0</v>
      </c>
      <c r="H29" s="98">
        <v>0</v>
      </c>
      <c r="I29" s="98">
        <v>85000</v>
      </c>
      <c r="J29" s="98">
        <v>0</v>
      </c>
      <c r="K29" s="98">
        <v>0</v>
      </c>
      <c r="L29" s="98">
        <v>0</v>
      </c>
      <c r="M29" s="98">
        <v>0</v>
      </c>
      <c r="N29" s="98">
        <v>0</v>
      </c>
      <c r="O29" s="98">
        <v>0</v>
      </c>
      <c r="P29" s="98">
        <v>6000</v>
      </c>
      <c r="Q29" s="98">
        <v>0</v>
      </c>
      <c r="R29" s="98">
        <v>0</v>
      </c>
      <c r="S29" s="98">
        <v>0</v>
      </c>
    </row>
    <row r="30" spans="1:19" ht="32.1" customHeight="1">
      <c r="A30" s="97" t="s">
        <v>625</v>
      </c>
      <c r="B30" s="97" t="s">
        <v>731</v>
      </c>
      <c r="C30" s="439" t="s">
        <v>778</v>
      </c>
      <c r="D30" s="97" t="s">
        <v>742</v>
      </c>
      <c r="E30" s="97" t="s">
        <v>20</v>
      </c>
      <c r="F30" s="97" t="s">
        <v>45</v>
      </c>
      <c r="G30" s="98">
        <v>0</v>
      </c>
      <c r="H30" s="98">
        <v>0</v>
      </c>
      <c r="I30" s="98">
        <v>0</v>
      </c>
      <c r="J30" s="98">
        <v>0</v>
      </c>
      <c r="K30" s="98">
        <v>35000</v>
      </c>
      <c r="L30" s="98">
        <v>0</v>
      </c>
      <c r="M30" s="98">
        <v>0</v>
      </c>
      <c r="N30" s="98">
        <v>0</v>
      </c>
      <c r="O30" s="98">
        <v>0</v>
      </c>
      <c r="P30" s="98">
        <v>0</v>
      </c>
      <c r="Q30" s="98">
        <v>0</v>
      </c>
      <c r="R30" s="98">
        <v>20000</v>
      </c>
      <c r="S30" s="98">
        <v>0</v>
      </c>
    </row>
    <row r="31" spans="1:19" ht="32.1" customHeight="1">
      <c r="A31" s="97" t="s">
        <v>625</v>
      </c>
      <c r="B31" s="97" t="s">
        <v>731</v>
      </c>
      <c r="C31" s="439" t="s">
        <v>778</v>
      </c>
      <c r="D31" s="97" t="s">
        <v>742</v>
      </c>
      <c r="E31" s="97" t="s">
        <v>20</v>
      </c>
      <c r="F31" s="97" t="s">
        <v>736</v>
      </c>
      <c r="G31" s="98">
        <v>0</v>
      </c>
      <c r="H31" s="98">
        <v>0</v>
      </c>
      <c r="I31" s="98">
        <v>12000</v>
      </c>
      <c r="J31" s="98">
        <v>0</v>
      </c>
      <c r="K31" s="98">
        <v>0</v>
      </c>
      <c r="L31" s="98">
        <v>0</v>
      </c>
      <c r="M31" s="98">
        <v>0</v>
      </c>
      <c r="N31" s="98">
        <v>0</v>
      </c>
      <c r="O31" s="98">
        <v>0</v>
      </c>
      <c r="P31" s="98">
        <v>0</v>
      </c>
      <c r="Q31" s="98">
        <v>0</v>
      </c>
      <c r="R31" s="98">
        <v>0</v>
      </c>
      <c r="S31" s="98">
        <v>0</v>
      </c>
    </row>
    <row r="32" spans="1:19" ht="32.1" customHeight="1">
      <c r="A32" s="97" t="s">
        <v>625</v>
      </c>
      <c r="B32" s="97" t="s">
        <v>731</v>
      </c>
      <c r="C32" s="439" t="s">
        <v>779</v>
      </c>
      <c r="D32" s="97" t="s">
        <v>744</v>
      </c>
      <c r="E32" s="97" t="s">
        <v>20</v>
      </c>
      <c r="F32" s="97" t="s">
        <v>376</v>
      </c>
      <c r="G32" s="98">
        <v>0</v>
      </c>
      <c r="H32" s="98">
        <v>0</v>
      </c>
      <c r="I32" s="98">
        <v>0</v>
      </c>
      <c r="J32" s="98">
        <v>0</v>
      </c>
      <c r="K32" s="98">
        <v>5500</v>
      </c>
      <c r="L32" s="98">
        <v>0</v>
      </c>
      <c r="M32" s="98">
        <v>0</v>
      </c>
      <c r="N32" s="98">
        <v>0</v>
      </c>
      <c r="O32" s="98">
        <v>0</v>
      </c>
      <c r="P32" s="98">
        <v>0</v>
      </c>
      <c r="Q32" s="98">
        <v>0</v>
      </c>
      <c r="R32" s="98">
        <v>2600</v>
      </c>
      <c r="S32" s="98">
        <v>0</v>
      </c>
    </row>
    <row r="33" spans="1:19" ht="32.1" customHeight="1">
      <c r="A33" s="97" t="s">
        <v>625</v>
      </c>
      <c r="B33" s="97" t="s">
        <v>731</v>
      </c>
      <c r="C33" s="439" t="s">
        <v>779</v>
      </c>
      <c r="D33" s="97" t="s">
        <v>744</v>
      </c>
      <c r="E33" s="97" t="s">
        <v>20</v>
      </c>
      <c r="F33" s="97" t="s">
        <v>736</v>
      </c>
      <c r="G33" s="98">
        <v>0</v>
      </c>
      <c r="H33" s="98">
        <v>0</v>
      </c>
      <c r="I33" s="98">
        <v>12000</v>
      </c>
      <c r="J33" s="98">
        <v>0</v>
      </c>
      <c r="K33" s="98">
        <v>0</v>
      </c>
      <c r="L33" s="98">
        <v>0</v>
      </c>
      <c r="M33" s="98">
        <v>0</v>
      </c>
      <c r="N33" s="98">
        <v>0</v>
      </c>
      <c r="O33" s="98">
        <v>0</v>
      </c>
      <c r="P33" s="98">
        <v>0</v>
      </c>
      <c r="Q33" s="98">
        <v>0</v>
      </c>
      <c r="R33" s="98">
        <v>0</v>
      </c>
      <c r="S33" s="98">
        <v>0</v>
      </c>
    </row>
    <row r="34" spans="1:19" ht="32.1" customHeight="1">
      <c r="A34" s="97" t="s">
        <v>625</v>
      </c>
      <c r="B34" s="97" t="s">
        <v>731</v>
      </c>
      <c r="C34" s="439" t="s">
        <v>780</v>
      </c>
      <c r="D34" s="97" t="s">
        <v>745</v>
      </c>
      <c r="E34" s="97" t="s">
        <v>20</v>
      </c>
      <c r="F34" s="97" t="s">
        <v>743</v>
      </c>
      <c r="G34" s="98">
        <v>0</v>
      </c>
      <c r="H34" s="98">
        <v>0</v>
      </c>
      <c r="I34" s="98">
        <v>85000</v>
      </c>
      <c r="J34" s="98">
        <v>0</v>
      </c>
      <c r="K34" s="98">
        <v>0</v>
      </c>
      <c r="L34" s="98">
        <v>0</v>
      </c>
      <c r="M34" s="98">
        <v>0</v>
      </c>
      <c r="N34" s="98">
        <v>0</v>
      </c>
      <c r="O34" s="98">
        <v>0</v>
      </c>
      <c r="P34" s="98">
        <v>6000</v>
      </c>
      <c r="Q34" s="98">
        <v>0</v>
      </c>
      <c r="R34" s="98">
        <v>0</v>
      </c>
      <c r="S34" s="98">
        <v>0</v>
      </c>
    </row>
    <row r="35" spans="1:19" ht="32.1" customHeight="1">
      <c r="A35" s="97" t="s">
        <v>625</v>
      </c>
      <c r="B35" s="97" t="s">
        <v>731</v>
      </c>
      <c r="C35" s="439" t="s">
        <v>780</v>
      </c>
      <c r="D35" s="97" t="s">
        <v>745</v>
      </c>
      <c r="E35" s="97" t="s">
        <v>20</v>
      </c>
      <c r="F35" s="97" t="s">
        <v>736</v>
      </c>
      <c r="G35" s="98">
        <v>0</v>
      </c>
      <c r="H35" s="98">
        <v>0</v>
      </c>
      <c r="I35" s="98">
        <v>12000</v>
      </c>
      <c r="J35" s="98">
        <v>0</v>
      </c>
      <c r="K35" s="98">
        <v>0</v>
      </c>
      <c r="L35" s="98">
        <v>0</v>
      </c>
      <c r="M35" s="98">
        <v>0</v>
      </c>
      <c r="N35" s="98">
        <v>0</v>
      </c>
      <c r="O35" s="98">
        <v>0</v>
      </c>
      <c r="P35" s="98">
        <v>0</v>
      </c>
      <c r="Q35" s="98">
        <v>0</v>
      </c>
      <c r="R35" s="98">
        <v>0</v>
      </c>
      <c r="S35" s="98">
        <v>0</v>
      </c>
    </row>
    <row r="36" spans="1:19" ht="32.1" customHeight="1">
      <c r="A36" s="97" t="s">
        <v>625</v>
      </c>
      <c r="B36" s="97" t="s">
        <v>731</v>
      </c>
      <c r="C36" s="439" t="s">
        <v>781</v>
      </c>
      <c r="D36" s="97" t="s">
        <v>746</v>
      </c>
      <c r="E36" s="97" t="s">
        <v>20</v>
      </c>
      <c r="F36" s="97" t="s">
        <v>741</v>
      </c>
      <c r="G36" s="98">
        <v>0</v>
      </c>
      <c r="H36" s="98">
        <v>0</v>
      </c>
      <c r="I36" s="98">
        <v>22000</v>
      </c>
      <c r="J36" s="98">
        <v>0</v>
      </c>
      <c r="K36" s="98">
        <v>0</v>
      </c>
      <c r="L36" s="98">
        <v>0</v>
      </c>
      <c r="M36" s="98">
        <v>0</v>
      </c>
      <c r="N36" s="98">
        <v>0</v>
      </c>
      <c r="O36" s="98">
        <v>0</v>
      </c>
      <c r="P36" s="98">
        <v>0</v>
      </c>
      <c r="Q36" s="98">
        <v>0</v>
      </c>
      <c r="R36" s="98">
        <v>0</v>
      </c>
      <c r="S36" s="98">
        <v>0</v>
      </c>
    </row>
    <row r="37" spans="1:19" ht="32.1" customHeight="1">
      <c r="A37" s="97" t="s">
        <v>625</v>
      </c>
      <c r="B37" s="97" t="s">
        <v>731</v>
      </c>
      <c r="C37" s="439" t="s">
        <v>781</v>
      </c>
      <c r="D37" s="97" t="s">
        <v>746</v>
      </c>
      <c r="E37" s="97" t="s">
        <v>20</v>
      </c>
      <c r="F37" s="97" t="s">
        <v>743</v>
      </c>
      <c r="G37" s="98">
        <v>0</v>
      </c>
      <c r="H37" s="98">
        <v>0</v>
      </c>
      <c r="I37" s="98">
        <v>85000</v>
      </c>
      <c r="J37" s="98">
        <v>0</v>
      </c>
      <c r="K37" s="98">
        <v>0</v>
      </c>
      <c r="L37" s="98">
        <v>0</v>
      </c>
      <c r="M37" s="98">
        <v>0</v>
      </c>
      <c r="N37" s="98">
        <v>0</v>
      </c>
      <c r="O37" s="98">
        <v>0</v>
      </c>
      <c r="P37" s="98">
        <v>6000</v>
      </c>
      <c r="Q37" s="98">
        <v>0</v>
      </c>
      <c r="R37" s="98">
        <v>0</v>
      </c>
      <c r="S37" s="98">
        <v>0</v>
      </c>
    </row>
    <row r="38" spans="1:19" ht="32.1" customHeight="1">
      <c r="A38" s="97" t="s">
        <v>625</v>
      </c>
      <c r="B38" s="97" t="s">
        <v>731</v>
      </c>
      <c r="C38" s="439" t="s">
        <v>781</v>
      </c>
      <c r="D38" s="97" t="s">
        <v>746</v>
      </c>
      <c r="E38" s="97" t="s">
        <v>20</v>
      </c>
      <c r="F38" s="97" t="s">
        <v>733</v>
      </c>
      <c r="G38" s="98">
        <v>0</v>
      </c>
      <c r="H38" s="98">
        <v>0</v>
      </c>
      <c r="I38" s="98">
        <v>33000</v>
      </c>
      <c r="J38" s="98">
        <v>0</v>
      </c>
      <c r="K38" s="98">
        <v>0</v>
      </c>
      <c r="L38" s="98">
        <v>0</v>
      </c>
      <c r="M38" s="98">
        <v>0</v>
      </c>
      <c r="N38" s="98">
        <v>0</v>
      </c>
      <c r="O38" s="98">
        <v>0</v>
      </c>
      <c r="P38" s="98">
        <v>0</v>
      </c>
      <c r="Q38" s="98">
        <v>0</v>
      </c>
      <c r="R38" s="98">
        <v>0</v>
      </c>
      <c r="S38" s="98">
        <v>0</v>
      </c>
    </row>
    <row r="39" spans="1:19" ht="32.1" customHeight="1">
      <c r="A39" s="97" t="s">
        <v>625</v>
      </c>
      <c r="B39" s="97" t="s">
        <v>731</v>
      </c>
      <c r="C39" s="439" t="s">
        <v>781</v>
      </c>
      <c r="D39" s="97" t="s">
        <v>746</v>
      </c>
      <c r="E39" s="97" t="s">
        <v>20</v>
      </c>
      <c r="F39" s="97" t="s">
        <v>747</v>
      </c>
      <c r="G39" s="98">
        <v>0</v>
      </c>
      <c r="H39" s="98">
        <v>31500</v>
      </c>
      <c r="I39" s="98">
        <v>0</v>
      </c>
      <c r="J39" s="98">
        <v>0</v>
      </c>
      <c r="K39" s="98">
        <v>0</v>
      </c>
      <c r="L39" s="98">
        <v>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</row>
    <row r="40" spans="1:19" ht="32.1" customHeight="1">
      <c r="A40" s="97" t="s">
        <v>625</v>
      </c>
      <c r="B40" s="97" t="s">
        <v>731</v>
      </c>
      <c r="C40" s="439" t="s">
        <v>781</v>
      </c>
      <c r="D40" s="97" t="s">
        <v>746</v>
      </c>
      <c r="E40" s="97" t="s">
        <v>20</v>
      </c>
      <c r="F40" s="97" t="s">
        <v>185</v>
      </c>
      <c r="G40" s="98">
        <v>0</v>
      </c>
      <c r="H40" s="98">
        <v>0</v>
      </c>
      <c r="I40" s="98">
        <v>25000</v>
      </c>
      <c r="J40" s="98">
        <v>0</v>
      </c>
      <c r="K40" s="98">
        <v>0</v>
      </c>
      <c r="L40" s="98">
        <v>0</v>
      </c>
      <c r="M40" s="98">
        <v>0</v>
      </c>
      <c r="N40" s="98">
        <v>0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</row>
    <row r="41" spans="1:19" ht="32.1" customHeight="1">
      <c r="A41" s="97" t="s">
        <v>625</v>
      </c>
      <c r="B41" s="97" t="s">
        <v>731</v>
      </c>
      <c r="C41" s="439" t="s">
        <v>781</v>
      </c>
      <c r="D41" s="97" t="s">
        <v>746</v>
      </c>
      <c r="E41" s="97" t="s">
        <v>20</v>
      </c>
      <c r="F41" s="97" t="s">
        <v>736</v>
      </c>
      <c r="G41" s="98">
        <v>0</v>
      </c>
      <c r="H41" s="98">
        <v>0</v>
      </c>
      <c r="I41" s="98">
        <v>12000</v>
      </c>
      <c r="J41" s="98">
        <v>0</v>
      </c>
      <c r="K41" s="98">
        <v>0</v>
      </c>
      <c r="L41" s="98">
        <v>0</v>
      </c>
      <c r="M41" s="98">
        <v>0</v>
      </c>
      <c r="N41" s="98">
        <v>0</v>
      </c>
      <c r="O41" s="98">
        <v>0</v>
      </c>
      <c r="P41" s="98">
        <v>0</v>
      </c>
      <c r="Q41" s="98">
        <v>0</v>
      </c>
      <c r="R41" s="98">
        <v>0</v>
      </c>
      <c r="S41" s="98">
        <v>0</v>
      </c>
    </row>
    <row r="42" spans="1:19" ht="32.1" customHeight="1">
      <c r="A42" s="97" t="s">
        <v>625</v>
      </c>
      <c r="B42" s="97" t="s">
        <v>731</v>
      </c>
      <c r="C42" s="439" t="s">
        <v>748</v>
      </c>
      <c r="D42" s="97" t="s">
        <v>749</v>
      </c>
      <c r="E42" s="97" t="s">
        <v>20</v>
      </c>
      <c r="F42" s="97" t="s">
        <v>736</v>
      </c>
      <c r="G42" s="98">
        <v>0</v>
      </c>
      <c r="H42" s="98">
        <v>0</v>
      </c>
      <c r="I42" s="98">
        <v>12000</v>
      </c>
      <c r="J42" s="98">
        <v>0</v>
      </c>
      <c r="K42" s="98">
        <v>0</v>
      </c>
      <c r="L42" s="98">
        <v>0</v>
      </c>
      <c r="M42" s="98">
        <v>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</row>
    <row r="43" spans="1:19" ht="32.1" customHeight="1">
      <c r="A43" s="97" t="s">
        <v>625</v>
      </c>
      <c r="B43" s="97" t="s">
        <v>731</v>
      </c>
      <c r="C43" s="439" t="s">
        <v>782</v>
      </c>
      <c r="D43" s="97" t="s">
        <v>750</v>
      </c>
      <c r="E43" s="97" t="s">
        <v>20</v>
      </c>
      <c r="F43" s="97" t="s">
        <v>743</v>
      </c>
      <c r="G43" s="98">
        <v>0</v>
      </c>
      <c r="H43" s="98">
        <v>0</v>
      </c>
      <c r="I43" s="98">
        <v>85000</v>
      </c>
      <c r="J43" s="98">
        <v>0</v>
      </c>
      <c r="K43" s="98">
        <v>0</v>
      </c>
      <c r="L43" s="98">
        <v>0</v>
      </c>
      <c r="M43" s="98">
        <v>0</v>
      </c>
      <c r="N43" s="98">
        <v>0</v>
      </c>
      <c r="O43" s="98">
        <v>0</v>
      </c>
      <c r="P43" s="98">
        <v>6000</v>
      </c>
      <c r="Q43" s="98">
        <v>0</v>
      </c>
      <c r="R43" s="98">
        <v>0</v>
      </c>
      <c r="S43" s="98">
        <v>0</v>
      </c>
    </row>
    <row r="44" spans="1:19" ht="32.1" customHeight="1">
      <c r="A44" s="97" t="s">
        <v>625</v>
      </c>
      <c r="B44" s="97" t="s">
        <v>731</v>
      </c>
      <c r="C44" s="439" t="s">
        <v>782</v>
      </c>
      <c r="D44" s="97" t="s">
        <v>750</v>
      </c>
      <c r="E44" s="97" t="s">
        <v>20</v>
      </c>
      <c r="F44" s="97" t="s">
        <v>736</v>
      </c>
      <c r="G44" s="98">
        <v>0</v>
      </c>
      <c r="H44" s="98">
        <v>0</v>
      </c>
      <c r="I44" s="98">
        <v>12000</v>
      </c>
      <c r="J44" s="98">
        <v>0</v>
      </c>
      <c r="K44" s="98">
        <v>0</v>
      </c>
      <c r="L44" s="98">
        <v>0</v>
      </c>
      <c r="M44" s="98">
        <v>0</v>
      </c>
      <c r="N44" s="98">
        <v>0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</row>
    <row r="45" spans="1:19" ht="32.1" customHeight="1">
      <c r="A45" s="97" t="s">
        <v>625</v>
      </c>
      <c r="B45" s="97" t="s">
        <v>731</v>
      </c>
      <c r="C45" s="439" t="s">
        <v>782</v>
      </c>
      <c r="D45" s="97" t="s">
        <v>750</v>
      </c>
      <c r="E45" s="97" t="s">
        <v>20</v>
      </c>
      <c r="F45" s="97" t="s">
        <v>347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28000</v>
      </c>
      <c r="M45" s="98">
        <v>0</v>
      </c>
      <c r="N45" s="98">
        <v>0</v>
      </c>
      <c r="O45" s="98">
        <v>0</v>
      </c>
      <c r="P45" s="98">
        <v>12000</v>
      </c>
      <c r="Q45" s="98">
        <v>0</v>
      </c>
      <c r="R45" s="98">
        <v>0</v>
      </c>
      <c r="S45" s="98">
        <v>10000</v>
      </c>
    </row>
    <row r="46" spans="1:19" ht="21.95" customHeight="1">
      <c r="A46" s="97" t="s">
        <v>625</v>
      </c>
      <c r="B46" s="97" t="s">
        <v>731</v>
      </c>
      <c r="C46" s="439" t="s">
        <v>297</v>
      </c>
      <c r="D46" s="97" t="s">
        <v>297</v>
      </c>
      <c r="E46" s="97" t="s">
        <v>20</v>
      </c>
      <c r="F46" s="97" t="s">
        <v>751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55000</v>
      </c>
      <c r="M46" s="98">
        <v>0</v>
      </c>
      <c r="N46" s="98">
        <v>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</row>
    <row r="47" spans="1:19" ht="21.95" customHeight="1">
      <c r="A47" s="97" t="s">
        <v>625</v>
      </c>
      <c r="B47" s="97" t="s">
        <v>731</v>
      </c>
      <c r="C47" s="439" t="s">
        <v>297</v>
      </c>
      <c r="D47" s="97" t="s">
        <v>297</v>
      </c>
      <c r="E47" s="97" t="s">
        <v>20</v>
      </c>
      <c r="F47" s="97" t="s">
        <v>752</v>
      </c>
      <c r="G47" s="98">
        <v>0</v>
      </c>
      <c r="H47" s="98">
        <v>0</v>
      </c>
      <c r="I47" s="98">
        <v>0</v>
      </c>
      <c r="J47" s="98">
        <v>0</v>
      </c>
      <c r="K47" s="98">
        <v>15000</v>
      </c>
      <c r="L47" s="98">
        <v>0</v>
      </c>
      <c r="M47" s="98">
        <v>0</v>
      </c>
      <c r="N47" s="98">
        <v>0</v>
      </c>
      <c r="O47" s="98">
        <v>0</v>
      </c>
      <c r="P47" s="98">
        <v>18000</v>
      </c>
      <c r="Q47" s="98">
        <v>0</v>
      </c>
      <c r="R47" s="98">
        <v>0</v>
      </c>
      <c r="S47" s="98">
        <v>18000</v>
      </c>
    </row>
    <row r="48" spans="1:19" ht="21.95" customHeight="1">
      <c r="A48" s="97" t="s">
        <v>625</v>
      </c>
      <c r="B48" s="97" t="s">
        <v>731</v>
      </c>
      <c r="C48" s="439" t="s">
        <v>297</v>
      </c>
      <c r="D48" s="97" t="s">
        <v>297</v>
      </c>
      <c r="E48" s="97" t="s">
        <v>20</v>
      </c>
      <c r="F48" s="97" t="s">
        <v>753</v>
      </c>
      <c r="G48" s="98">
        <v>0</v>
      </c>
      <c r="H48" s="98">
        <v>0</v>
      </c>
      <c r="I48" s="98">
        <v>0</v>
      </c>
      <c r="J48" s="98">
        <v>0</v>
      </c>
      <c r="K48" s="98">
        <v>20000</v>
      </c>
      <c r="L48" s="98">
        <v>0</v>
      </c>
      <c r="M48" s="98">
        <v>0</v>
      </c>
      <c r="N48" s="98">
        <v>0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</row>
    <row r="49" spans="1:19" ht="32.1" customHeight="1">
      <c r="A49" s="97" t="s">
        <v>625</v>
      </c>
      <c r="B49" s="97" t="s">
        <v>731</v>
      </c>
      <c r="C49" s="439" t="s">
        <v>297</v>
      </c>
      <c r="D49" s="97" t="s">
        <v>297</v>
      </c>
      <c r="E49" s="97" t="s">
        <v>20</v>
      </c>
      <c r="F49" s="97" t="s">
        <v>243</v>
      </c>
      <c r="G49" s="98">
        <v>0</v>
      </c>
      <c r="H49" s="98">
        <v>0</v>
      </c>
      <c r="I49" s="98">
        <v>0</v>
      </c>
      <c r="J49" s="98">
        <v>280000</v>
      </c>
      <c r="K49" s="98">
        <v>0</v>
      </c>
      <c r="L49" s="98">
        <v>0</v>
      </c>
      <c r="M49" s="98">
        <v>0</v>
      </c>
      <c r="N49" s="98">
        <v>0</v>
      </c>
      <c r="O49" s="98">
        <v>0</v>
      </c>
      <c r="P49" s="98">
        <v>40000</v>
      </c>
      <c r="Q49" s="98">
        <v>0</v>
      </c>
      <c r="R49" s="98">
        <v>0</v>
      </c>
      <c r="S49" s="98">
        <v>0</v>
      </c>
    </row>
    <row r="50" spans="1:19" ht="32.1" customHeight="1">
      <c r="A50" s="97" t="s">
        <v>625</v>
      </c>
      <c r="B50" s="97" t="s">
        <v>731</v>
      </c>
      <c r="C50" s="439" t="s">
        <v>297</v>
      </c>
      <c r="D50" s="97" t="s">
        <v>297</v>
      </c>
      <c r="E50" s="97" t="s">
        <v>20</v>
      </c>
      <c r="F50" s="97" t="s">
        <v>204</v>
      </c>
      <c r="G50" s="98">
        <v>0</v>
      </c>
      <c r="H50" s="98">
        <v>0</v>
      </c>
      <c r="I50" s="98">
        <v>0</v>
      </c>
      <c r="J50" s="98">
        <v>0</v>
      </c>
      <c r="K50" s="98">
        <v>68480</v>
      </c>
      <c r="L50" s="98">
        <v>0</v>
      </c>
      <c r="M50" s="98">
        <v>0</v>
      </c>
      <c r="N50" s="98">
        <v>0</v>
      </c>
      <c r="O50" s="98">
        <v>0</v>
      </c>
      <c r="P50" s="98">
        <v>0</v>
      </c>
      <c r="Q50" s="98">
        <v>0</v>
      </c>
      <c r="R50" s="98">
        <v>1520</v>
      </c>
      <c r="S50" s="98">
        <v>0</v>
      </c>
    </row>
    <row r="51" spans="1:19" ht="32.1" customHeight="1">
      <c r="A51" s="97" t="s">
        <v>625</v>
      </c>
      <c r="B51" s="97" t="s">
        <v>731</v>
      </c>
      <c r="C51" s="439" t="s">
        <v>297</v>
      </c>
      <c r="D51" s="97" t="s">
        <v>297</v>
      </c>
      <c r="E51" s="97" t="s">
        <v>20</v>
      </c>
      <c r="F51" s="97" t="s">
        <v>205</v>
      </c>
      <c r="G51" s="98">
        <v>0</v>
      </c>
      <c r="H51" s="98">
        <v>0</v>
      </c>
      <c r="I51" s="98">
        <v>0</v>
      </c>
      <c r="J51" s="98">
        <v>0</v>
      </c>
      <c r="K51" s="98">
        <v>8400</v>
      </c>
      <c r="L51" s="98">
        <v>0</v>
      </c>
      <c r="M51" s="98">
        <v>0</v>
      </c>
      <c r="N51" s="98">
        <v>0</v>
      </c>
      <c r="O51" s="98">
        <v>0</v>
      </c>
      <c r="P51" s="98">
        <v>741.27</v>
      </c>
      <c r="Q51" s="98">
        <v>0</v>
      </c>
      <c r="R51" s="98">
        <v>2858.73</v>
      </c>
      <c r="S51" s="98">
        <v>741.27</v>
      </c>
    </row>
    <row r="52" spans="1:19" ht="21.95" customHeight="1">
      <c r="A52" s="97" t="s">
        <v>625</v>
      </c>
      <c r="B52" s="97" t="s">
        <v>731</v>
      </c>
      <c r="C52" s="439" t="s">
        <v>297</v>
      </c>
      <c r="D52" s="97" t="s">
        <v>297</v>
      </c>
      <c r="E52" s="97" t="s">
        <v>20</v>
      </c>
      <c r="F52" s="97" t="s">
        <v>754</v>
      </c>
      <c r="G52" s="98">
        <v>0</v>
      </c>
      <c r="H52" s="98">
        <v>0</v>
      </c>
      <c r="I52" s="98">
        <v>50000</v>
      </c>
      <c r="J52" s="98">
        <v>0</v>
      </c>
      <c r="K52" s="98">
        <v>0</v>
      </c>
      <c r="L52" s="98">
        <v>0</v>
      </c>
      <c r="M52" s="98">
        <v>0</v>
      </c>
      <c r="N52" s="98">
        <v>0</v>
      </c>
      <c r="O52" s="98">
        <v>0</v>
      </c>
      <c r="P52" s="98">
        <v>5000</v>
      </c>
      <c r="Q52" s="98">
        <v>0</v>
      </c>
      <c r="R52" s="98">
        <v>0</v>
      </c>
      <c r="S52" s="98">
        <v>0</v>
      </c>
    </row>
    <row r="53" spans="1:19" ht="21.95" customHeight="1">
      <c r="A53" s="97" t="s">
        <v>625</v>
      </c>
      <c r="B53" s="97" t="s">
        <v>731</v>
      </c>
      <c r="C53" s="439" t="s">
        <v>297</v>
      </c>
      <c r="D53" s="97" t="s">
        <v>297</v>
      </c>
      <c r="E53" s="97" t="s">
        <v>20</v>
      </c>
      <c r="F53" s="97" t="s">
        <v>755</v>
      </c>
      <c r="G53" s="98">
        <v>0</v>
      </c>
      <c r="H53" s="98">
        <v>0</v>
      </c>
      <c r="I53" s="98">
        <v>0</v>
      </c>
      <c r="J53" s="98">
        <v>0</v>
      </c>
      <c r="K53" s="98">
        <v>2800</v>
      </c>
      <c r="L53" s="98">
        <v>0</v>
      </c>
      <c r="M53" s="98">
        <v>0</v>
      </c>
      <c r="N53" s="98">
        <v>0</v>
      </c>
      <c r="O53" s="98">
        <v>0</v>
      </c>
      <c r="P53" s="98">
        <v>0</v>
      </c>
      <c r="Q53" s="98">
        <v>0</v>
      </c>
      <c r="R53" s="98">
        <v>5700</v>
      </c>
      <c r="S53" s="98">
        <v>0</v>
      </c>
    </row>
    <row r="54" spans="1:19" ht="21.95" customHeight="1">
      <c r="A54" s="97" t="s">
        <v>625</v>
      </c>
      <c r="B54" s="97" t="s">
        <v>731</v>
      </c>
      <c r="C54" s="439" t="s">
        <v>297</v>
      </c>
      <c r="D54" s="97" t="s">
        <v>297</v>
      </c>
      <c r="E54" s="97" t="s">
        <v>20</v>
      </c>
      <c r="F54" s="97" t="s">
        <v>756</v>
      </c>
      <c r="G54" s="98">
        <v>0</v>
      </c>
      <c r="H54" s="98">
        <v>140000</v>
      </c>
      <c r="I54" s="98">
        <v>0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10000</v>
      </c>
      <c r="Q54" s="98">
        <v>0</v>
      </c>
      <c r="R54" s="98">
        <v>0</v>
      </c>
      <c r="S54" s="98">
        <v>0</v>
      </c>
    </row>
    <row r="55" spans="1:19" ht="32.1" customHeight="1">
      <c r="A55" s="97" t="s">
        <v>625</v>
      </c>
      <c r="B55" s="97" t="s">
        <v>731</v>
      </c>
      <c r="C55" s="439" t="s">
        <v>297</v>
      </c>
      <c r="D55" s="97" t="s">
        <v>297</v>
      </c>
      <c r="E55" s="97" t="s">
        <v>20</v>
      </c>
      <c r="F55" s="97" t="s">
        <v>743</v>
      </c>
      <c r="G55" s="98">
        <v>0</v>
      </c>
      <c r="H55" s="98">
        <v>0</v>
      </c>
      <c r="I55" s="98">
        <v>0</v>
      </c>
      <c r="J55" s="98">
        <v>0</v>
      </c>
      <c r="K55" s="98">
        <v>111000</v>
      </c>
      <c r="L55" s="98">
        <v>0</v>
      </c>
      <c r="M55" s="98">
        <v>0</v>
      </c>
      <c r="N55" s="98">
        <v>0</v>
      </c>
      <c r="O55" s="98">
        <v>0</v>
      </c>
      <c r="P55" s="98">
        <v>25000</v>
      </c>
      <c r="Q55" s="98">
        <v>0</v>
      </c>
      <c r="R55" s="98">
        <v>39000</v>
      </c>
      <c r="S55" s="98">
        <v>25000</v>
      </c>
    </row>
    <row r="56" spans="1:19" ht="32.1" customHeight="1">
      <c r="A56" s="97" t="s">
        <v>625</v>
      </c>
      <c r="B56" s="97" t="s">
        <v>731</v>
      </c>
      <c r="C56" s="439" t="s">
        <v>297</v>
      </c>
      <c r="D56" s="97" t="s">
        <v>297</v>
      </c>
      <c r="E56" s="97" t="s">
        <v>20</v>
      </c>
      <c r="F56" s="97" t="s">
        <v>757</v>
      </c>
      <c r="G56" s="98">
        <v>0</v>
      </c>
      <c r="H56" s="98">
        <v>0</v>
      </c>
      <c r="I56" s="98">
        <v>0</v>
      </c>
      <c r="J56" s="98">
        <v>400000</v>
      </c>
      <c r="K56" s="98">
        <v>0</v>
      </c>
      <c r="L56" s="98">
        <v>0</v>
      </c>
      <c r="M56" s="98">
        <v>0</v>
      </c>
      <c r="N56" s="98">
        <v>0</v>
      </c>
      <c r="O56" s="98">
        <v>0</v>
      </c>
      <c r="P56" s="98">
        <v>0</v>
      </c>
      <c r="Q56" s="98">
        <v>0</v>
      </c>
      <c r="R56" s="98">
        <v>0</v>
      </c>
      <c r="S56" s="98">
        <v>0</v>
      </c>
    </row>
    <row r="57" spans="1:19" ht="21.95" customHeight="1">
      <c r="A57" s="97" t="s">
        <v>625</v>
      </c>
      <c r="B57" s="97" t="s">
        <v>731</v>
      </c>
      <c r="C57" s="439" t="s">
        <v>297</v>
      </c>
      <c r="D57" s="97" t="s">
        <v>297</v>
      </c>
      <c r="E57" s="97" t="s">
        <v>20</v>
      </c>
      <c r="F57" s="97" t="s">
        <v>758</v>
      </c>
      <c r="G57" s="98">
        <v>0</v>
      </c>
      <c r="H57" s="98">
        <v>0</v>
      </c>
      <c r="I57" s="98">
        <v>0</v>
      </c>
      <c r="J57" s="98">
        <v>0</v>
      </c>
      <c r="K57" s="98">
        <v>2200</v>
      </c>
      <c r="L57" s="98">
        <v>0</v>
      </c>
      <c r="M57" s="98">
        <v>0</v>
      </c>
      <c r="N57" s="98">
        <v>0</v>
      </c>
      <c r="O57" s="98">
        <v>0</v>
      </c>
      <c r="P57" s="98">
        <v>0</v>
      </c>
      <c r="Q57" s="98">
        <v>0</v>
      </c>
      <c r="R57" s="98">
        <v>200</v>
      </c>
      <c r="S57" s="98">
        <v>0</v>
      </c>
    </row>
    <row r="58" spans="1:19" ht="21.95" customHeight="1">
      <c r="A58" s="97" t="s">
        <v>625</v>
      </c>
      <c r="B58" s="97" t="s">
        <v>731</v>
      </c>
      <c r="C58" s="439" t="s">
        <v>297</v>
      </c>
      <c r="D58" s="97" t="s">
        <v>297</v>
      </c>
      <c r="E58" s="97" t="s">
        <v>20</v>
      </c>
      <c r="F58" s="97" t="s">
        <v>758</v>
      </c>
      <c r="G58" s="98">
        <v>0</v>
      </c>
      <c r="H58" s="98">
        <v>0</v>
      </c>
      <c r="I58" s="98">
        <v>0</v>
      </c>
      <c r="J58" s="98">
        <v>0</v>
      </c>
      <c r="K58" s="98">
        <v>2200</v>
      </c>
      <c r="L58" s="98">
        <v>0</v>
      </c>
      <c r="M58" s="98">
        <v>0</v>
      </c>
      <c r="N58" s="98">
        <v>0</v>
      </c>
      <c r="O58" s="98">
        <v>0</v>
      </c>
      <c r="P58" s="98">
        <v>0</v>
      </c>
      <c r="Q58" s="98">
        <v>0</v>
      </c>
      <c r="R58" s="98">
        <v>200</v>
      </c>
      <c r="S58" s="98">
        <v>0</v>
      </c>
    </row>
    <row r="59" spans="1:19" ht="32.1" customHeight="1">
      <c r="A59" s="97" t="s">
        <v>625</v>
      </c>
      <c r="B59" s="97" t="s">
        <v>731</v>
      </c>
      <c r="C59" s="439" t="s">
        <v>297</v>
      </c>
      <c r="D59" s="97" t="s">
        <v>297</v>
      </c>
      <c r="E59" s="97" t="s">
        <v>20</v>
      </c>
      <c r="F59" s="97" t="s">
        <v>759</v>
      </c>
      <c r="G59" s="98">
        <v>0</v>
      </c>
      <c r="H59" s="98">
        <v>0</v>
      </c>
      <c r="I59" s="98">
        <v>0</v>
      </c>
      <c r="J59" s="98">
        <v>0</v>
      </c>
      <c r="K59" s="98">
        <v>16000</v>
      </c>
      <c r="L59" s="98">
        <v>0</v>
      </c>
      <c r="M59" s="98">
        <v>0</v>
      </c>
      <c r="N59" s="98">
        <v>0</v>
      </c>
      <c r="O59" s="98">
        <v>0</v>
      </c>
      <c r="P59" s="98">
        <v>0</v>
      </c>
      <c r="Q59" s="98">
        <v>0</v>
      </c>
      <c r="R59" s="98">
        <v>2000</v>
      </c>
      <c r="S59" s="98">
        <v>0</v>
      </c>
    </row>
    <row r="60" spans="1:19" ht="21.95" customHeight="1">
      <c r="A60" s="97" t="s">
        <v>625</v>
      </c>
      <c r="B60" s="97" t="s">
        <v>731</v>
      </c>
      <c r="C60" s="439" t="s">
        <v>297</v>
      </c>
      <c r="D60" s="97" t="s">
        <v>297</v>
      </c>
      <c r="E60" s="97" t="s">
        <v>20</v>
      </c>
      <c r="F60" s="97" t="s">
        <v>760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33000</v>
      </c>
      <c r="M60" s="98">
        <v>0</v>
      </c>
      <c r="N60" s="98">
        <v>0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</row>
    <row r="61" spans="1:19" ht="21.95" customHeight="1">
      <c r="A61" s="97" t="s">
        <v>625</v>
      </c>
      <c r="B61" s="97" t="s">
        <v>731</v>
      </c>
      <c r="C61" s="439" t="s">
        <v>297</v>
      </c>
      <c r="D61" s="97" t="s">
        <v>297</v>
      </c>
      <c r="E61" s="97" t="s">
        <v>20</v>
      </c>
      <c r="F61" s="97" t="s">
        <v>85</v>
      </c>
      <c r="G61" s="98">
        <v>0</v>
      </c>
      <c r="H61" s="98">
        <v>0</v>
      </c>
      <c r="I61" s="98">
        <v>0</v>
      </c>
      <c r="J61" s="98">
        <v>0</v>
      </c>
      <c r="K61" s="98">
        <v>155000</v>
      </c>
      <c r="L61" s="98">
        <v>0</v>
      </c>
      <c r="M61" s="98">
        <v>0</v>
      </c>
      <c r="N61" s="98">
        <v>0</v>
      </c>
      <c r="O61" s="98">
        <v>0</v>
      </c>
      <c r="P61" s="98">
        <v>18000</v>
      </c>
      <c r="Q61" s="98">
        <v>0</v>
      </c>
      <c r="R61" s="98">
        <v>7000</v>
      </c>
      <c r="S61" s="98">
        <v>18000</v>
      </c>
    </row>
    <row r="62" spans="1:19" ht="21.95" customHeight="1">
      <c r="A62" s="97" t="s">
        <v>625</v>
      </c>
      <c r="B62" s="97" t="s">
        <v>731</v>
      </c>
      <c r="C62" s="439" t="s">
        <v>297</v>
      </c>
      <c r="D62" s="97" t="s">
        <v>297</v>
      </c>
      <c r="E62" s="97" t="s">
        <v>20</v>
      </c>
      <c r="F62" s="97" t="s">
        <v>209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72000</v>
      </c>
      <c r="M62" s="98">
        <v>0</v>
      </c>
      <c r="N62" s="98">
        <v>0</v>
      </c>
      <c r="O62" s="98">
        <v>0</v>
      </c>
      <c r="P62" s="98">
        <v>9000</v>
      </c>
      <c r="Q62" s="98">
        <v>0</v>
      </c>
      <c r="R62" s="98">
        <v>18000</v>
      </c>
      <c r="S62" s="98">
        <v>9000</v>
      </c>
    </row>
    <row r="63" spans="1:19" ht="32.1" customHeight="1">
      <c r="A63" s="97" t="s">
        <v>625</v>
      </c>
      <c r="B63" s="97" t="s">
        <v>731</v>
      </c>
      <c r="C63" s="439" t="s">
        <v>297</v>
      </c>
      <c r="D63" s="97" t="s">
        <v>297</v>
      </c>
      <c r="E63" s="97" t="s">
        <v>20</v>
      </c>
      <c r="F63" s="97" t="s">
        <v>761</v>
      </c>
      <c r="G63" s="98">
        <v>0</v>
      </c>
      <c r="H63" s="98">
        <v>0</v>
      </c>
      <c r="I63" s="98">
        <v>11600</v>
      </c>
      <c r="J63" s="98">
        <v>0</v>
      </c>
      <c r="K63" s="98">
        <v>0</v>
      </c>
      <c r="L63" s="98">
        <v>0</v>
      </c>
      <c r="M63" s="98">
        <v>0</v>
      </c>
      <c r="N63" s="98">
        <v>0</v>
      </c>
      <c r="O63" s="98">
        <v>0</v>
      </c>
      <c r="P63" s="98">
        <v>6400</v>
      </c>
      <c r="Q63" s="98">
        <v>0</v>
      </c>
      <c r="R63" s="98">
        <v>0</v>
      </c>
      <c r="S63" s="98">
        <v>0</v>
      </c>
    </row>
    <row r="64" spans="1:19" ht="21.95" customHeight="1">
      <c r="A64" s="97" t="s">
        <v>625</v>
      </c>
      <c r="B64" s="97" t="s">
        <v>731</v>
      </c>
      <c r="C64" s="439" t="s">
        <v>297</v>
      </c>
      <c r="D64" s="97" t="s">
        <v>297</v>
      </c>
      <c r="E64" s="97" t="s">
        <v>20</v>
      </c>
      <c r="F64" s="97" t="s">
        <v>762</v>
      </c>
      <c r="G64" s="98">
        <v>0</v>
      </c>
      <c r="H64" s="98">
        <v>0</v>
      </c>
      <c r="I64" s="98">
        <v>0</v>
      </c>
      <c r="J64" s="98">
        <v>0</v>
      </c>
      <c r="K64" s="98">
        <v>950</v>
      </c>
      <c r="L64" s="98">
        <v>0</v>
      </c>
      <c r="M64" s="98">
        <v>0</v>
      </c>
      <c r="N64" s="98">
        <v>0</v>
      </c>
      <c r="O64" s="98">
        <v>0</v>
      </c>
      <c r="P64" s="98">
        <v>0</v>
      </c>
      <c r="Q64" s="98">
        <v>0</v>
      </c>
      <c r="R64" s="98">
        <v>1550</v>
      </c>
      <c r="S64" s="98">
        <v>0</v>
      </c>
    </row>
    <row r="65" spans="1:19" ht="21.95" customHeight="1">
      <c r="A65" s="97" t="s">
        <v>625</v>
      </c>
      <c r="B65" s="97" t="s">
        <v>731</v>
      </c>
      <c r="C65" s="439" t="s">
        <v>297</v>
      </c>
      <c r="D65" s="97" t="s">
        <v>297</v>
      </c>
      <c r="E65" s="97" t="s">
        <v>20</v>
      </c>
      <c r="F65" s="97" t="s">
        <v>763</v>
      </c>
      <c r="G65" s="98">
        <v>0</v>
      </c>
      <c r="H65" s="98">
        <v>0</v>
      </c>
      <c r="I65" s="98">
        <v>99500</v>
      </c>
      <c r="J65" s="98">
        <v>0</v>
      </c>
      <c r="K65" s="98">
        <v>0</v>
      </c>
      <c r="L65" s="98">
        <v>0</v>
      </c>
      <c r="M65" s="98">
        <v>0</v>
      </c>
      <c r="N65" s="98">
        <v>0</v>
      </c>
      <c r="O65" s="98">
        <v>0</v>
      </c>
      <c r="P65" s="98">
        <v>0</v>
      </c>
      <c r="Q65" s="98">
        <v>0</v>
      </c>
      <c r="R65" s="98">
        <v>0</v>
      </c>
      <c r="S65" s="98">
        <v>0</v>
      </c>
    </row>
    <row r="66" spans="1:19" ht="65.099999999999994" customHeight="1">
      <c r="A66" s="97" t="s">
        <v>625</v>
      </c>
      <c r="B66" s="97" t="s">
        <v>731</v>
      </c>
      <c r="C66" s="439" t="s">
        <v>297</v>
      </c>
      <c r="D66" s="97" t="s">
        <v>297</v>
      </c>
      <c r="E66" s="97" t="s">
        <v>20</v>
      </c>
      <c r="F66" s="97" t="s">
        <v>764</v>
      </c>
      <c r="G66" s="98">
        <v>0</v>
      </c>
      <c r="H66" s="98">
        <v>0</v>
      </c>
      <c r="I66" s="98">
        <v>0</v>
      </c>
      <c r="J66" s="98">
        <v>320000</v>
      </c>
      <c r="K66" s="98">
        <v>0</v>
      </c>
      <c r="L66" s="98">
        <v>0</v>
      </c>
      <c r="M66" s="98">
        <v>0</v>
      </c>
      <c r="N66" s="98">
        <v>0</v>
      </c>
      <c r="O66" s="98">
        <v>0</v>
      </c>
      <c r="P66" s="98">
        <v>30000</v>
      </c>
      <c r="Q66" s="98">
        <v>0</v>
      </c>
      <c r="R66" s="98">
        <v>0</v>
      </c>
      <c r="S66" s="98">
        <v>0</v>
      </c>
    </row>
    <row r="67" spans="1:19" ht="21.95" customHeight="1">
      <c r="A67" s="97" t="s">
        <v>625</v>
      </c>
      <c r="B67" s="97" t="s">
        <v>731</v>
      </c>
      <c r="C67" s="439" t="s">
        <v>297</v>
      </c>
      <c r="D67" s="97" t="s">
        <v>297</v>
      </c>
      <c r="E67" s="97" t="s">
        <v>20</v>
      </c>
      <c r="F67" s="97" t="s">
        <v>293</v>
      </c>
      <c r="G67" s="98">
        <v>0</v>
      </c>
      <c r="H67" s="98">
        <v>0</v>
      </c>
      <c r="I67" s="98">
        <v>99500</v>
      </c>
      <c r="J67" s="98">
        <v>0</v>
      </c>
      <c r="K67" s="98">
        <v>0</v>
      </c>
      <c r="L67" s="98">
        <v>0</v>
      </c>
      <c r="M67" s="98">
        <v>0</v>
      </c>
      <c r="N67" s="98">
        <v>0</v>
      </c>
      <c r="O67" s="98">
        <v>0</v>
      </c>
      <c r="P67" s="98">
        <v>0</v>
      </c>
      <c r="Q67" s="98">
        <v>0</v>
      </c>
      <c r="R67" s="98">
        <v>0</v>
      </c>
      <c r="S67" s="98">
        <v>0</v>
      </c>
    </row>
    <row r="68" spans="1:19" ht="32.1" customHeight="1">
      <c r="A68" s="97" t="s">
        <v>625</v>
      </c>
      <c r="B68" s="97" t="s">
        <v>731</v>
      </c>
      <c r="C68" s="439" t="s">
        <v>297</v>
      </c>
      <c r="D68" s="97" t="s">
        <v>297</v>
      </c>
      <c r="E68" s="97" t="s">
        <v>20</v>
      </c>
      <c r="F68" s="97" t="s">
        <v>765</v>
      </c>
      <c r="G68" s="98">
        <v>0</v>
      </c>
      <c r="H68" s="98">
        <v>0</v>
      </c>
      <c r="I68" s="98">
        <v>22000</v>
      </c>
      <c r="J68" s="98">
        <v>0</v>
      </c>
      <c r="K68" s="98">
        <v>0</v>
      </c>
      <c r="L68" s="98">
        <v>0</v>
      </c>
      <c r="M68" s="98">
        <v>0</v>
      </c>
      <c r="N68" s="98">
        <v>0</v>
      </c>
      <c r="O68" s="98">
        <v>0</v>
      </c>
      <c r="P68" s="98">
        <v>8000</v>
      </c>
      <c r="Q68" s="98">
        <v>0</v>
      </c>
      <c r="R68" s="98">
        <v>0</v>
      </c>
      <c r="S68" s="98">
        <v>0</v>
      </c>
    </row>
    <row r="69" spans="1:19" ht="21.95" customHeight="1">
      <c r="A69" s="97" t="s">
        <v>625</v>
      </c>
      <c r="B69" s="97" t="s">
        <v>731</v>
      </c>
      <c r="C69" s="439" t="s">
        <v>297</v>
      </c>
      <c r="D69" s="97" t="s">
        <v>297</v>
      </c>
      <c r="E69" s="97" t="s">
        <v>20</v>
      </c>
      <c r="F69" s="97" t="s">
        <v>45</v>
      </c>
      <c r="G69" s="98">
        <v>0</v>
      </c>
      <c r="H69" s="98">
        <v>0</v>
      </c>
      <c r="I69" s="98">
        <v>0</v>
      </c>
      <c r="J69" s="98">
        <v>0</v>
      </c>
      <c r="K69" s="98">
        <v>70000</v>
      </c>
      <c r="L69" s="98">
        <v>0</v>
      </c>
      <c r="M69" s="98">
        <v>0</v>
      </c>
      <c r="N69" s="98">
        <v>0</v>
      </c>
      <c r="O69" s="98">
        <v>0</v>
      </c>
      <c r="P69" s="98">
        <v>0</v>
      </c>
      <c r="Q69" s="98">
        <v>0</v>
      </c>
      <c r="R69" s="98">
        <v>0</v>
      </c>
      <c r="S69" s="98">
        <v>0</v>
      </c>
    </row>
    <row r="70" spans="1:19" ht="21.95" customHeight="1">
      <c r="A70" s="97" t="s">
        <v>625</v>
      </c>
      <c r="B70" s="97" t="s">
        <v>731</v>
      </c>
      <c r="C70" s="439" t="s">
        <v>297</v>
      </c>
      <c r="D70" s="97" t="s">
        <v>297</v>
      </c>
      <c r="E70" s="97" t="s">
        <v>20</v>
      </c>
      <c r="F70" s="97" t="s">
        <v>766</v>
      </c>
      <c r="G70" s="98">
        <v>0</v>
      </c>
      <c r="H70" s="98">
        <v>0</v>
      </c>
      <c r="I70" s="98">
        <v>0</v>
      </c>
      <c r="J70" s="98">
        <v>0</v>
      </c>
      <c r="K70" s="98">
        <v>90000</v>
      </c>
      <c r="L70" s="98">
        <v>0</v>
      </c>
      <c r="M70" s="98">
        <v>0</v>
      </c>
      <c r="N70" s="98">
        <v>0</v>
      </c>
      <c r="O70" s="98">
        <v>0</v>
      </c>
      <c r="P70" s="98">
        <v>10000</v>
      </c>
      <c r="Q70" s="98">
        <v>0</v>
      </c>
      <c r="R70" s="98">
        <v>0</v>
      </c>
      <c r="S70" s="98">
        <v>10000</v>
      </c>
    </row>
    <row r="71" spans="1:19" ht="21.95" customHeight="1">
      <c r="A71" s="97" t="s">
        <v>625</v>
      </c>
      <c r="B71" s="97" t="s">
        <v>731</v>
      </c>
      <c r="C71" s="439" t="s">
        <v>297</v>
      </c>
      <c r="D71" s="97" t="s">
        <v>297</v>
      </c>
      <c r="E71" s="97" t="s">
        <v>20</v>
      </c>
      <c r="F71" s="97" t="s">
        <v>767</v>
      </c>
      <c r="G71" s="98">
        <v>0</v>
      </c>
      <c r="H71" s="98">
        <v>0</v>
      </c>
      <c r="I71" s="98">
        <v>8000</v>
      </c>
      <c r="J71" s="98">
        <v>0</v>
      </c>
      <c r="K71" s="98">
        <v>0</v>
      </c>
      <c r="L71" s="98">
        <v>0</v>
      </c>
      <c r="M71" s="98">
        <v>0</v>
      </c>
      <c r="N71" s="98">
        <v>0</v>
      </c>
      <c r="O71" s="98">
        <v>0</v>
      </c>
      <c r="P71" s="98">
        <v>0</v>
      </c>
      <c r="Q71" s="98">
        <v>0</v>
      </c>
      <c r="R71" s="98">
        <v>0</v>
      </c>
      <c r="S71" s="98">
        <v>0</v>
      </c>
    </row>
    <row r="72" spans="1:19" ht="32.1" customHeight="1">
      <c r="A72" s="97" t="s">
        <v>625</v>
      </c>
      <c r="B72" s="97" t="s">
        <v>731</v>
      </c>
      <c r="C72" s="439" t="s">
        <v>297</v>
      </c>
      <c r="D72" s="97" t="s">
        <v>297</v>
      </c>
      <c r="E72" s="97" t="s">
        <v>20</v>
      </c>
      <c r="F72" s="97" t="s">
        <v>768</v>
      </c>
      <c r="G72" s="98">
        <v>0</v>
      </c>
      <c r="H72" s="98">
        <v>0</v>
      </c>
      <c r="I72" s="98">
        <v>0</v>
      </c>
      <c r="J72" s="98">
        <v>0</v>
      </c>
      <c r="K72" s="98">
        <v>20000</v>
      </c>
      <c r="L72" s="98">
        <v>0</v>
      </c>
      <c r="M72" s="98">
        <v>0</v>
      </c>
      <c r="N72" s="98">
        <v>0</v>
      </c>
      <c r="O72" s="98">
        <v>0</v>
      </c>
      <c r="P72" s="98">
        <v>0</v>
      </c>
      <c r="Q72" s="98">
        <v>0</v>
      </c>
      <c r="R72" s="98">
        <v>0</v>
      </c>
      <c r="S72" s="98">
        <v>0</v>
      </c>
    </row>
    <row r="73" spans="1:19" ht="21.95" customHeight="1">
      <c r="A73" s="97" t="s">
        <v>625</v>
      </c>
      <c r="B73" s="97" t="s">
        <v>731</v>
      </c>
      <c r="C73" s="798" t="s">
        <v>1017</v>
      </c>
      <c r="D73" s="97" t="s">
        <v>297</v>
      </c>
      <c r="E73" s="97" t="s">
        <v>20</v>
      </c>
      <c r="F73" s="97" t="s">
        <v>211</v>
      </c>
      <c r="G73" s="98">
        <v>0</v>
      </c>
      <c r="H73" s="98">
        <v>0</v>
      </c>
      <c r="I73" s="98">
        <v>0</v>
      </c>
      <c r="J73" s="98">
        <v>0</v>
      </c>
      <c r="K73" s="98">
        <v>46000</v>
      </c>
      <c r="L73" s="98">
        <v>0</v>
      </c>
      <c r="M73" s="98">
        <v>0</v>
      </c>
      <c r="N73" s="98">
        <v>0</v>
      </c>
      <c r="O73" s="98">
        <v>0</v>
      </c>
      <c r="P73" s="98">
        <v>0</v>
      </c>
      <c r="Q73" s="98">
        <v>0</v>
      </c>
      <c r="R73" s="98">
        <v>0</v>
      </c>
      <c r="S73" s="98">
        <v>0</v>
      </c>
    </row>
    <row r="74" spans="1:19" ht="21.95" customHeight="1">
      <c r="A74" s="97" t="s">
        <v>625</v>
      </c>
      <c r="B74" s="97" t="s">
        <v>731</v>
      </c>
      <c r="C74" s="798" t="s">
        <v>1017</v>
      </c>
      <c r="D74" s="97" t="s">
        <v>297</v>
      </c>
      <c r="E74" s="97" t="s">
        <v>20</v>
      </c>
      <c r="F74" s="97" t="s">
        <v>212</v>
      </c>
      <c r="G74" s="98">
        <v>0</v>
      </c>
      <c r="H74" s="98">
        <v>0</v>
      </c>
      <c r="I74" s="98">
        <v>0</v>
      </c>
      <c r="J74" s="98">
        <v>0</v>
      </c>
      <c r="K74" s="98">
        <v>115000</v>
      </c>
      <c r="L74" s="98">
        <v>0</v>
      </c>
      <c r="M74" s="98">
        <v>0</v>
      </c>
      <c r="N74" s="98">
        <v>0</v>
      </c>
      <c r="O74" s="98">
        <v>0</v>
      </c>
      <c r="P74" s="98">
        <v>0</v>
      </c>
      <c r="Q74" s="98">
        <v>0</v>
      </c>
      <c r="R74" s="98">
        <v>15000</v>
      </c>
      <c r="S74" s="98">
        <v>0</v>
      </c>
    </row>
    <row r="75" spans="1:19" ht="21.95" customHeight="1">
      <c r="A75" s="97" t="s">
        <v>625</v>
      </c>
      <c r="B75" s="97" t="s">
        <v>731</v>
      </c>
      <c r="C75" s="439" t="s">
        <v>297</v>
      </c>
      <c r="D75" s="97" t="s">
        <v>297</v>
      </c>
      <c r="E75" s="97" t="s">
        <v>20</v>
      </c>
      <c r="F75" s="97" t="s">
        <v>769</v>
      </c>
      <c r="G75" s="98">
        <v>0</v>
      </c>
      <c r="H75" s="98">
        <v>0</v>
      </c>
      <c r="I75" s="98">
        <v>0</v>
      </c>
      <c r="J75" s="98">
        <v>0</v>
      </c>
      <c r="K75" s="98">
        <v>118500</v>
      </c>
      <c r="L75" s="98">
        <v>0</v>
      </c>
      <c r="M75" s="98">
        <v>0</v>
      </c>
      <c r="N75" s="98">
        <v>0</v>
      </c>
      <c r="O75" s="98">
        <v>0</v>
      </c>
      <c r="P75" s="98">
        <v>1500</v>
      </c>
      <c r="Q75" s="98">
        <v>0</v>
      </c>
      <c r="R75" s="98">
        <v>0</v>
      </c>
      <c r="S75" s="98">
        <v>1500</v>
      </c>
    </row>
    <row r="76" spans="1:19" ht="32.1" customHeight="1">
      <c r="A76" s="97" t="s">
        <v>625</v>
      </c>
      <c r="B76" s="97" t="s">
        <v>731</v>
      </c>
      <c r="C76" s="439" t="s">
        <v>297</v>
      </c>
      <c r="D76" s="97" t="s">
        <v>297</v>
      </c>
      <c r="E76" s="97" t="s">
        <v>20</v>
      </c>
      <c r="F76" s="97" t="s">
        <v>174</v>
      </c>
      <c r="G76" s="98">
        <v>0</v>
      </c>
      <c r="H76" s="98">
        <v>0</v>
      </c>
      <c r="I76" s="98">
        <v>0</v>
      </c>
      <c r="J76" s="98">
        <v>0</v>
      </c>
      <c r="K76" s="98">
        <v>106000</v>
      </c>
      <c r="L76" s="98">
        <v>0</v>
      </c>
      <c r="M76" s="98">
        <v>0</v>
      </c>
      <c r="N76" s="98">
        <v>0</v>
      </c>
      <c r="O76" s="98">
        <v>0</v>
      </c>
      <c r="P76" s="98">
        <v>0</v>
      </c>
      <c r="Q76" s="98">
        <v>0</v>
      </c>
      <c r="R76" s="98">
        <v>13161.67</v>
      </c>
      <c r="S76" s="98">
        <v>0</v>
      </c>
    </row>
    <row r="77" spans="1:19" ht="21.95" customHeight="1">
      <c r="A77" s="97" t="s">
        <v>625</v>
      </c>
      <c r="B77" s="97" t="s">
        <v>731</v>
      </c>
      <c r="C77" s="439" t="s">
        <v>297</v>
      </c>
      <c r="D77" s="97" t="s">
        <v>297</v>
      </c>
      <c r="E77" s="97" t="s">
        <v>20</v>
      </c>
      <c r="F77" s="97" t="s">
        <v>347</v>
      </c>
      <c r="G77" s="98">
        <v>0</v>
      </c>
      <c r="H77" s="98">
        <v>0</v>
      </c>
      <c r="I77" s="98">
        <v>0</v>
      </c>
      <c r="J77" s="98">
        <v>0</v>
      </c>
      <c r="K77" s="98">
        <v>0</v>
      </c>
      <c r="L77" s="98">
        <v>75000</v>
      </c>
      <c r="M77" s="98">
        <v>0</v>
      </c>
      <c r="N77" s="98">
        <v>0</v>
      </c>
      <c r="O77" s="98">
        <v>0</v>
      </c>
      <c r="P77" s="98">
        <v>10000</v>
      </c>
      <c r="Q77" s="98">
        <v>0</v>
      </c>
      <c r="R77" s="98">
        <v>15000</v>
      </c>
      <c r="S77" s="98">
        <v>10000</v>
      </c>
    </row>
    <row r="78" spans="1:19" ht="21.95" customHeight="1">
      <c r="A78" s="97" t="s">
        <v>625</v>
      </c>
      <c r="B78" s="97" t="s">
        <v>731</v>
      </c>
      <c r="C78" s="439" t="s">
        <v>297</v>
      </c>
      <c r="D78" s="97" t="s">
        <v>297</v>
      </c>
      <c r="E78" s="97" t="s">
        <v>20</v>
      </c>
      <c r="F78" s="97" t="s">
        <v>770</v>
      </c>
      <c r="G78" s="98">
        <v>0</v>
      </c>
      <c r="H78" s="98">
        <v>0</v>
      </c>
      <c r="I78" s="98">
        <v>380000</v>
      </c>
      <c r="J78" s="98">
        <v>0</v>
      </c>
      <c r="K78" s="98">
        <v>0</v>
      </c>
      <c r="L78" s="98">
        <v>0</v>
      </c>
      <c r="M78" s="98">
        <v>0</v>
      </c>
      <c r="N78" s="98">
        <v>0</v>
      </c>
      <c r="O78" s="98">
        <v>0</v>
      </c>
      <c r="P78" s="98">
        <v>120000</v>
      </c>
      <c r="Q78" s="98">
        <v>0</v>
      </c>
      <c r="R78" s="98">
        <v>0</v>
      </c>
      <c r="S78" s="98">
        <v>0</v>
      </c>
    </row>
    <row r="79" spans="1:19" ht="21.95" customHeight="1">
      <c r="A79" s="97" t="s">
        <v>625</v>
      </c>
      <c r="B79" s="97" t="s">
        <v>731</v>
      </c>
      <c r="C79" s="439" t="s">
        <v>297</v>
      </c>
      <c r="D79" s="97" t="s">
        <v>297</v>
      </c>
      <c r="E79" s="97" t="s">
        <v>20</v>
      </c>
      <c r="F79" s="97" t="s">
        <v>328</v>
      </c>
      <c r="G79" s="98">
        <v>0</v>
      </c>
      <c r="H79" s="98">
        <v>0</v>
      </c>
      <c r="I79" s="98">
        <v>0</v>
      </c>
      <c r="J79" s="98">
        <v>0</v>
      </c>
      <c r="K79" s="98">
        <v>9000</v>
      </c>
      <c r="L79" s="98">
        <v>0</v>
      </c>
      <c r="M79" s="98">
        <v>0</v>
      </c>
      <c r="N79" s="98">
        <v>0</v>
      </c>
      <c r="O79" s="98">
        <v>0</v>
      </c>
      <c r="P79" s="98">
        <v>4800</v>
      </c>
      <c r="Q79" s="98">
        <v>0</v>
      </c>
      <c r="R79" s="98">
        <v>6200</v>
      </c>
      <c r="S79" s="98">
        <v>4800</v>
      </c>
    </row>
    <row r="80" spans="1:19" ht="32.1" customHeight="1">
      <c r="A80" s="97" t="s">
        <v>625</v>
      </c>
      <c r="B80" s="97" t="s">
        <v>731</v>
      </c>
      <c r="C80" s="439" t="s">
        <v>297</v>
      </c>
      <c r="D80" s="97" t="s">
        <v>297</v>
      </c>
      <c r="E80" s="97" t="s">
        <v>20</v>
      </c>
      <c r="F80" s="97" t="s">
        <v>771</v>
      </c>
      <c r="G80" s="98">
        <v>0</v>
      </c>
      <c r="H80" s="98">
        <v>0</v>
      </c>
      <c r="I80" s="98">
        <v>80000</v>
      </c>
      <c r="J80" s="98">
        <v>0</v>
      </c>
      <c r="K80" s="98">
        <v>0</v>
      </c>
      <c r="L80" s="98">
        <v>0</v>
      </c>
      <c r="M80" s="98">
        <v>0</v>
      </c>
      <c r="N80" s="98">
        <v>0</v>
      </c>
      <c r="O80" s="98">
        <v>0</v>
      </c>
      <c r="P80" s="98">
        <v>4000</v>
      </c>
      <c r="Q80" s="98">
        <v>0</v>
      </c>
      <c r="R80" s="98">
        <v>0</v>
      </c>
      <c r="S80" s="98">
        <v>0</v>
      </c>
    </row>
    <row r="81" spans="1:19" ht="21.95" customHeight="1">
      <c r="A81" s="228" t="s">
        <v>625</v>
      </c>
      <c r="B81" s="228" t="s">
        <v>731</v>
      </c>
      <c r="C81" s="444" t="s">
        <v>297</v>
      </c>
      <c r="D81" s="228" t="s">
        <v>297</v>
      </c>
      <c r="E81" s="228" t="s">
        <v>20</v>
      </c>
      <c r="F81" s="228" t="s">
        <v>772</v>
      </c>
      <c r="G81" s="229">
        <v>0</v>
      </c>
      <c r="H81" s="229">
        <v>0</v>
      </c>
      <c r="I81" s="229">
        <v>8800</v>
      </c>
      <c r="J81" s="229">
        <v>0</v>
      </c>
      <c r="K81" s="229">
        <v>0</v>
      </c>
      <c r="L81" s="229">
        <v>0</v>
      </c>
      <c r="M81" s="229">
        <v>0</v>
      </c>
      <c r="N81" s="229">
        <v>0</v>
      </c>
      <c r="O81" s="229">
        <v>0</v>
      </c>
      <c r="P81" s="229">
        <v>0</v>
      </c>
      <c r="Q81" s="229">
        <v>0</v>
      </c>
      <c r="R81" s="229">
        <v>0</v>
      </c>
      <c r="S81" s="229">
        <v>0</v>
      </c>
    </row>
    <row r="82" spans="1:19" s="450" customFormat="1" ht="27.75" customHeight="1">
      <c r="A82" s="445"/>
      <c r="B82" s="445"/>
      <c r="C82" s="447"/>
      <c r="D82" s="445"/>
      <c r="E82" s="445"/>
      <c r="F82" s="446" t="s">
        <v>617</v>
      </c>
      <c r="G82" s="448">
        <f>SUM(G5:G81)</f>
        <v>0</v>
      </c>
      <c r="H82" s="449">
        <f>SUM(H5:H81)</f>
        <v>171500</v>
      </c>
      <c r="I82" s="449">
        <f t="shared" ref="I82:S82" si="0">SUM(I5:I81)</f>
        <v>1411400</v>
      </c>
      <c r="J82" s="449">
        <f t="shared" si="0"/>
        <v>1000000</v>
      </c>
      <c r="K82" s="449">
        <f t="shared" si="0"/>
        <v>1216510</v>
      </c>
      <c r="L82" s="449">
        <f t="shared" si="0"/>
        <v>312000</v>
      </c>
      <c r="M82" s="448">
        <f t="shared" si="0"/>
        <v>0</v>
      </c>
      <c r="N82" s="448">
        <f t="shared" si="0"/>
        <v>0</v>
      </c>
      <c r="O82" s="448">
        <f t="shared" si="0"/>
        <v>0</v>
      </c>
      <c r="P82" s="448">
        <f t="shared" si="0"/>
        <v>389441.27</v>
      </c>
      <c r="Q82" s="448">
        <f t="shared" si="0"/>
        <v>0</v>
      </c>
      <c r="R82" s="448">
        <f t="shared" si="0"/>
        <v>190210.4</v>
      </c>
      <c r="S82" s="448">
        <f t="shared" si="0"/>
        <v>134541.26999999999</v>
      </c>
    </row>
  </sheetData>
  <mergeCells count="19">
    <mergeCell ref="Q3:Q4"/>
    <mergeCell ref="R3:R4"/>
    <mergeCell ref="S3:S4"/>
    <mergeCell ref="G2:L2"/>
    <mergeCell ref="M2:Q2"/>
    <mergeCell ref="R2:S2"/>
    <mergeCell ref="G3:G4"/>
    <mergeCell ref="H3:J3"/>
    <mergeCell ref="K3:K4"/>
    <mergeCell ref="L3:L4"/>
    <mergeCell ref="M3:M4"/>
    <mergeCell ref="N3:N4"/>
    <mergeCell ref="O3:O4"/>
    <mergeCell ref="A2:A4"/>
    <mergeCell ref="B2:B4"/>
    <mergeCell ref="D2:D4"/>
    <mergeCell ref="E2:E4"/>
    <mergeCell ref="P3:P4"/>
    <mergeCell ref="F2:F4"/>
  </mergeCells>
  <pageMargins left="0.23622047244094491" right="3.937007874015748E-2" top="0.23622047244094491" bottom="0.23622047244094491" header="0.11811023622047245" footer="0.11811023622047245"/>
  <pageSetup scale="9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4"/>
  <sheetViews>
    <sheetView topLeftCell="A38" zoomScale="80" zoomScaleNormal="80" workbookViewId="0">
      <selection activeCell="D54" sqref="D54"/>
    </sheetView>
  </sheetViews>
  <sheetFormatPr defaultRowHeight="15"/>
  <cols>
    <col min="1" max="1" width="9.75" customWidth="1"/>
    <col min="2" max="2" width="10.875" customWidth="1"/>
    <col min="3" max="3" width="7.875" customWidth="1"/>
    <col min="5" max="5" width="11" customWidth="1"/>
    <col min="6" max="6" width="25.625" customWidth="1"/>
    <col min="7" max="7" width="12.375" style="89" customWidth="1"/>
    <col min="13" max="13" width="10.5" customWidth="1"/>
    <col min="14" max="14" width="8.5" customWidth="1"/>
  </cols>
  <sheetData>
    <row r="1" spans="1:14" s="608" customFormat="1" ht="33" customHeight="1">
      <c r="A1" s="1036" t="s">
        <v>63</v>
      </c>
      <c r="B1" s="1036"/>
      <c r="C1" s="1036"/>
      <c r="D1" s="1036"/>
      <c r="E1" s="1036"/>
      <c r="F1" s="1036"/>
      <c r="G1" s="1036"/>
      <c r="H1" s="1036"/>
      <c r="I1" s="1036"/>
      <c r="J1" s="1036"/>
      <c r="K1" s="1036"/>
      <c r="L1" s="1036"/>
      <c r="M1" s="1036"/>
      <c r="N1" s="1036"/>
    </row>
    <row r="2" spans="1:14" s="608" customFormat="1" ht="30.75" customHeight="1">
      <c r="A2" s="1036" t="s">
        <v>944</v>
      </c>
      <c r="B2" s="1036"/>
      <c r="C2" s="1036"/>
      <c r="D2" s="1036"/>
      <c r="E2" s="1036"/>
      <c r="F2" s="1036"/>
      <c r="G2" s="1036"/>
      <c r="H2" s="1036"/>
      <c r="I2" s="1036"/>
      <c r="J2" s="1036"/>
      <c r="K2" s="1036"/>
      <c r="L2" s="1036"/>
      <c r="M2" s="1036"/>
      <c r="N2" s="1036"/>
    </row>
    <row r="3" spans="1:14" s="608" customFormat="1" ht="27.75" customHeight="1">
      <c r="A3" s="609" t="s">
        <v>945</v>
      </c>
      <c r="G3" s="89"/>
      <c r="N3" s="610" t="s">
        <v>946</v>
      </c>
    </row>
    <row r="4" spans="1:14" s="608" customFormat="1" ht="20.100000000000001" customHeight="1">
      <c r="A4" s="1037" t="s">
        <v>2</v>
      </c>
      <c r="B4" s="1038" t="s">
        <v>3</v>
      </c>
      <c r="C4" s="1037" t="s">
        <v>4</v>
      </c>
      <c r="D4" s="1037" t="s">
        <v>5</v>
      </c>
      <c r="E4" s="1041" t="s">
        <v>947</v>
      </c>
      <c r="F4" s="1037" t="s">
        <v>7</v>
      </c>
      <c r="G4" s="648"/>
      <c r="H4" s="1042" t="s">
        <v>948</v>
      </c>
      <c r="I4" s="1042"/>
      <c r="J4" s="1042"/>
      <c r="K4" s="1042"/>
      <c r="L4" s="1042"/>
      <c r="M4" s="1042"/>
      <c r="N4" s="611" t="s">
        <v>949</v>
      </c>
    </row>
    <row r="5" spans="1:14" s="608" customFormat="1" ht="20.100000000000001" customHeight="1">
      <c r="A5" s="1037"/>
      <c r="B5" s="1039"/>
      <c r="C5" s="1037"/>
      <c r="D5" s="1037"/>
      <c r="E5" s="1041"/>
      <c r="F5" s="1037"/>
      <c r="G5" s="649"/>
      <c r="H5" s="1038" t="s">
        <v>10</v>
      </c>
      <c r="I5" s="1042" t="s">
        <v>11</v>
      </c>
      <c r="J5" s="1042"/>
      <c r="K5" s="1042"/>
      <c r="L5" s="1041" t="s">
        <v>12</v>
      </c>
      <c r="M5" s="1041" t="s">
        <v>13</v>
      </c>
      <c r="N5" s="1037" t="s">
        <v>14</v>
      </c>
    </row>
    <row r="6" spans="1:14" s="608" customFormat="1" ht="24.95" customHeight="1">
      <c r="A6" s="1037"/>
      <c r="B6" s="1039"/>
      <c r="C6" s="1037"/>
      <c r="D6" s="1037"/>
      <c r="E6" s="1041"/>
      <c r="F6" s="1037"/>
      <c r="G6" s="649" t="s">
        <v>163</v>
      </c>
      <c r="H6" s="1039"/>
      <c r="I6" s="1041" t="s">
        <v>15</v>
      </c>
      <c r="J6" s="1041" t="s">
        <v>16</v>
      </c>
      <c r="K6" s="1043" t="s">
        <v>17</v>
      </c>
      <c r="L6" s="1041"/>
      <c r="M6" s="1041"/>
      <c r="N6" s="1037"/>
    </row>
    <row r="7" spans="1:14" s="608" customFormat="1" ht="24.95" customHeight="1">
      <c r="A7" s="1037"/>
      <c r="B7" s="1040"/>
      <c r="C7" s="1037"/>
      <c r="D7" s="1037"/>
      <c r="E7" s="1041"/>
      <c r="F7" s="1037"/>
      <c r="G7" s="650"/>
      <c r="H7" s="1040"/>
      <c r="I7" s="1041"/>
      <c r="J7" s="1041"/>
      <c r="K7" s="1043"/>
      <c r="L7" s="1041"/>
      <c r="M7" s="1041"/>
      <c r="N7" s="1037"/>
    </row>
    <row r="8" spans="1:14" s="608" customFormat="1" ht="88.5" customHeight="1">
      <c r="A8" s="612" t="s">
        <v>626</v>
      </c>
      <c r="B8" s="612" t="s">
        <v>626</v>
      </c>
      <c r="C8" s="613">
        <v>10790</v>
      </c>
      <c r="D8" s="614" t="s">
        <v>651</v>
      </c>
      <c r="E8" s="613">
        <v>2560</v>
      </c>
      <c r="F8" s="615" t="s">
        <v>950</v>
      </c>
      <c r="G8" s="651">
        <v>250000</v>
      </c>
      <c r="H8" s="651">
        <v>250000</v>
      </c>
      <c r="I8" s="1044" t="s">
        <v>952</v>
      </c>
      <c r="J8" s="1045"/>
      <c r="K8" s="1045"/>
      <c r="L8" s="1045"/>
      <c r="M8" s="1045"/>
      <c r="N8" s="1046"/>
    </row>
    <row r="9" spans="1:14" s="608" customFormat="1" ht="37.5" customHeight="1">
      <c r="A9" s="612" t="s">
        <v>626</v>
      </c>
      <c r="B9" s="612" t="s">
        <v>626</v>
      </c>
      <c r="C9" s="613">
        <v>10790</v>
      </c>
      <c r="D9" s="614" t="s">
        <v>651</v>
      </c>
      <c r="E9" s="613">
        <v>2560</v>
      </c>
      <c r="F9" s="615" t="s">
        <v>953</v>
      </c>
      <c r="G9" s="651">
        <v>460000</v>
      </c>
      <c r="H9" s="616" t="s">
        <v>954</v>
      </c>
      <c r="I9" s="617" t="s">
        <v>955</v>
      </c>
      <c r="J9" s="617" t="s">
        <v>955</v>
      </c>
      <c r="K9" s="617" t="s">
        <v>955</v>
      </c>
      <c r="L9" s="618" t="s">
        <v>956</v>
      </c>
      <c r="M9" s="651">
        <v>460000</v>
      </c>
      <c r="N9" s="617" t="s">
        <v>957</v>
      </c>
    </row>
    <row r="10" spans="1:14" s="608" customFormat="1" ht="45" customHeight="1">
      <c r="A10" s="612" t="s">
        <v>626</v>
      </c>
      <c r="B10" s="612" t="s">
        <v>626</v>
      </c>
      <c r="C10" s="613">
        <v>10790</v>
      </c>
      <c r="D10" s="614" t="s">
        <v>651</v>
      </c>
      <c r="E10" s="613">
        <v>2560</v>
      </c>
      <c r="F10" s="619" t="s">
        <v>958</v>
      </c>
      <c r="G10" s="652">
        <v>100000</v>
      </c>
      <c r="H10" s="616" t="s">
        <v>954</v>
      </c>
      <c r="I10" s="617" t="s">
        <v>955</v>
      </c>
      <c r="J10" s="617" t="s">
        <v>955</v>
      </c>
      <c r="K10" s="617" t="s">
        <v>955</v>
      </c>
      <c r="L10" s="618" t="s">
        <v>956</v>
      </c>
      <c r="M10" s="652">
        <v>100000</v>
      </c>
      <c r="N10" s="617" t="s">
        <v>957</v>
      </c>
    </row>
    <row r="11" spans="1:14" s="608" customFormat="1" ht="67.5" customHeight="1">
      <c r="A11" s="612" t="s">
        <v>626</v>
      </c>
      <c r="B11" s="612" t="s">
        <v>626</v>
      </c>
      <c r="C11" s="613">
        <v>10790</v>
      </c>
      <c r="D11" s="614" t="s">
        <v>651</v>
      </c>
      <c r="E11" s="613">
        <v>2560</v>
      </c>
      <c r="F11" s="619" t="s">
        <v>959</v>
      </c>
      <c r="G11" s="652">
        <v>500000</v>
      </c>
      <c r="H11" s="616" t="s">
        <v>954</v>
      </c>
      <c r="I11" s="617" t="s">
        <v>955</v>
      </c>
      <c r="J11" s="617" t="s">
        <v>955</v>
      </c>
      <c r="K11" s="617" t="s">
        <v>955</v>
      </c>
      <c r="L11" s="618" t="s">
        <v>956</v>
      </c>
      <c r="M11" s="652">
        <v>500000</v>
      </c>
      <c r="N11" s="617" t="s">
        <v>957</v>
      </c>
    </row>
    <row r="12" spans="1:14" s="608" customFormat="1" ht="64.5" customHeight="1">
      <c r="A12" s="612" t="s">
        <v>626</v>
      </c>
      <c r="B12" s="612" t="s">
        <v>626</v>
      </c>
      <c r="C12" s="613">
        <v>10790</v>
      </c>
      <c r="D12" s="614" t="s">
        <v>651</v>
      </c>
      <c r="E12" s="613">
        <v>2560</v>
      </c>
      <c r="F12" s="619" t="s">
        <v>960</v>
      </c>
      <c r="G12" s="652">
        <v>650000</v>
      </c>
      <c r="H12" s="616" t="s">
        <v>954</v>
      </c>
      <c r="I12" s="652">
        <v>650000</v>
      </c>
      <c r="J12" s="617" t="s">
        <v>955</v>
      </c>
      <c r="K12" s="617" t="s">
        <v>955</v>
      </c>
      <c r="L12" s="617" t="s">
        <v>955</v>
      </c>
      <c r="M12" s="617" t="s">
        <v>955</v>
      </c>
      <c r="N12" s="617" t="s">
        <v>955</v>
      </c>
    </row>
    <row r="13" spans="1:14" s="608" customFormat="1" ht="57.75" customHeight="1">
      <c r="A13" s="612" t="s">
        <v>626</v>
      </c>
      <c r="B13" s="612" t="s">
        <v>626</v>
      </c>
      <c r="C13" s="613">
        <v>10790</v>
      </c>
      <c r="D13" s="614" t="s">
        <v>651</v>
      </c>
      <c r="E13" s="613">
        <v>2560</v>
      </c>
      <c r="F13" s="619" t="s">
        <v>961</v>
      </c>
      <c r="G13" s="652">
        <v>39000</v>
      </c>
      <c r="H13" s="616" t="s">
        <v>954</v>
      </c>
      <c r="I13" s="617" t="s">
        <v>955</v>
      </c>
      <c r="J13" s="617" t="s">
        <v>955</v>
      </c>
      <c r="K13" s="617" t="s">
        <v>955</v>
      </c>
      <c r="L13" s="618" t="s">
        <v>956</v>
      </c>
      <c r="M13" s="652">
        <v>39000</v>
      </c>
      <c r="N13" s="617" t="s">
        <v>957</v>
      </c>
    </row>
    <row r="14" spans="1:14" ht="45" customHeight="1">
      <c r="A14" s="612" t="s">
        <v>626</v>
      </c>
      <c r="B14" s="612" t="s">
        <v>626</v>
      </c>
      <c r="C14" s="613">
        <v>10789</v>
      </c>
      <c r="D14" s="614" t="s">
        <v>651</v>
      </c>
      <c r="E14" s="613">
        <v>2559</v>
      </c>
      <c r="F14" s="619" t="s">
        <v>962</v>
      </c>
      <c r="G14" s="653">
        <v>70000</v>
      </c>
      <c r="H14" s="616" t="s">
        <v>954</v>
      </c>
      <c r="I14" s="653">
        <v>70000</v>
      </c>
      <c r="J14" s="617" t="s">
        <v>955</v>
      </c>
      <c r="K14" s="617" t="s">
        <v>955</v>
      </c>
      <c r="L14" s="617" t="s">
        <v>955</v>
      </c>
      <c r="M14" s="617" t="s">
        <v>955</v>
      </c>
      <c r="N14" s="617" t="s">
        <v>955</v>
      </c>
    </row>
    <row r="15" spans="1:14" s="608" customFormat="1" ht="27.75" customHeight="1">
      <c r="A15" s="621"/>
      <c r="B15" s="622"/>
      <c r="C15" s="623"/>
      <c r="D15" s="622"/>
      <c r="E15" s="621"/>
      <c r="F15" s="624"/>
      <c r="H15" s="625"/>
      <c r="I15" s="626"/>
      <c r="J15" s="626"/>
      <c r="K15" s="626"/>
      <c r="L15" s="626"/>
      <c r="M15" s="626"/>
      <c r="N15" s="626"/>
    </row>
    <row r="16" spans="1:14" s="608" customFormat="1" ht="26.25" customHeight="1">
      <c r="A16" s="1037" t="s">
        <v>2</v>
      </c>
      <c r="B16" s="1038" t="s">
        <v>3</v>
      </c>
      <c r="C16" s="1037" t="s">
        <v>4</v>
      </c>
      <c r="D16" s="1037" t="s">
        <v>5</v>
      </c>
      <c r="E16" s="1041" t="s">
        <v>947</v>
      </c>
      <c r="F16" s="1037" t="s">
        <v>7</v>
      </c>
      <c r="G16" s="648"/>
      <c r="H16" s="1047" t="s">
        <v>948</v>
      </c>
      <c r="I16" s="1048"/>
      <c r="J16" s="1048"/>
      <c r="K16" s="1048"/>
      <c r="L16" s="1048"/>
      <c r="M16" s="1049"/>
      <c r="N16" s="611" t="s">
        <v>949</v>
      </c>
    </row>
    <row r="17" spans="1:14" ht="27" customHeight="1">
      <c r="A17" s="1037"/>
      <c r="B17" s="1039"/>
      <c r="C17" s="1037"/>
      <c r="D17" s="1037"/>
      <c r="E17" s="1041"/>
      <c r="F17" s="1037"/>
      <c r="G17" s="649"/>
      <c r="H17" s="1038" t="s">
        <v>10</v>
      </c>
      <c r="I17" s="1047" t="s">
        <v>11</v>
      </c>
      <c r="J17" s="1048"/>
      <c r="K17" s="1049"/>
      <c r="L17" s="1041" t="s">
        <v>12</v>
      </c>
      <c r="M17" s="1041" t="s">
        <v>13</v>
      </c>
      <c r="N17" s="1037" t="s">
        <v>14</v>
      </c>
    </row>
    <row r="18" spans="1:14" ht="39.75" customHeight="1">
      <c r="A18" s="1037"/>
      <c r="B18" s="1039"/>
      <c r="C18" s="1037"/>
      <c r="D18" s="1037"/>
      <c r="E18" s="1041"/>
      <c r="F18" s="1037"/>
      <c r="G18" s="649" t="s">
        <v>163</v>
      </c>
      <c r="H18" s="1039"/>
      <c r="I18" s="1041" t="s">
        <v>15</v>
      </c>
      <c r="J18" s="1041" t="s">
        <v>16</v>
      </c>
      <c r="K18" s="1043" t="s">
        <v>17</v>
      </c>
      <c r="L18" s="1041"/>
      <c r="M18" s="1041"/>
      <c r="N18" s="1037"/>
    </row>
    <row r="19" spans="1:14" ht="9" customHeight="1">
      <c r="A19" s="1037"/>
      <c r="B19" s="1040"/>
      <c r="C19" s="1037"/>
      <c r="D19" s="1037"/>
      <c r="E19" s="1041"/>
      <c r="F19" s="1037"/>
      <c r="G19" s="650"/>
      <c r="H19" s="1040"/>
      <c r="I19" s="1041"/>
      <c r="J19" s="1041"/>
      <c r="K19" s="1043"/>
      <c r="L19" s="1041"/>
      <c r="M19" s="1041"/>
      <c r="N19" s="1037"/>
    </row>
    <row r="20" spans="1:14" ht="43.5" customHeight="1">
      <c r="A20" s="612" t="s">
        <v>626</v>
      </c>
      <c r="B20" s="612" t="s">
        <v>626</v>
      </c>
      <c r="C20" s="613">
        <v>10790</v>
      </c>
      <c r="D20" s="614" t="s">
        <v>651</v>
      </c>
      <c r="E20" s="613">
        <v>2560</v>
      </c>
      <c r="F20" s="619" t="s">
        <v>963</v>
      </c>
      <c r="G20" s="654">
        <v>260000</v>
      </c>
      <c r="H20" s="616" t="s">
        <v>954</v>
      </c>
      <c r="I20" s="617" t="s">
        <v>955</v>
      </c>
      <c r="J20" s="617" t="s">
        <v>955</v>
      </c>
      <c r="K20" s="617" t="s">
        <v>955</v>
      </c>
      <c r="L20" s="618" t="s">
        <v>956</v>
      </c>
      <c r="M20" s="654">
        <v>260000</v>
      </c>
      <c r="N20" s="617" t="s">
        <v>957</v>
      </c>
    </row>
    <row r="21" spans="1:14" ht="43.5" customHeight="1">
      <c r="A21" s="612" t="s">
        <v>626</v>
      </c>
      <c r="B21" s="612" t="s">
        <v>626</v>
      </c>
      <c r="C21" s="613">
        <v>10789</v>
      </c>
      <c r="D21" s="614" t="s">
        <v>651</v>
      </c>
      <c r="E21" s="613">
        <v>2559</v>
      </c>
      <c r="F21" s="619" t="s">
        <v>964</v>
      </c>
      <c r="G21" s="655">
        <v>500000</v>
      </c>
      <c r="H21" s="616" t="s">
        <v>954</v>
      </c>
      <c r="I21" s="617" t="s">
        <v>955</v>
      </c>
      <c r="J21" s="617" t="s">
        <v>955</v>
      </c>
      <c r="K21" s="617" t="s">
        <v>955</v>
      </c>
      <c r="L21" s="618" t="s">
        <v>956</v>
      </c>
      <c r="M21" s="655">
        <v>500000</v>
      </c>
      <c r="N21" s="617" t="s">
        <v>957</v>
      </c>
    </row>
    <row r="22" spans="1:14" ht="45" customHeight="1">
      <c r="A22" s="612" t="s">
        <v>626</v>
      </c>
      <c r="B22" s="612" t="s">
        <v>626</v>
      </c>
      <c r="C22" s="613">
        <v>10790</v>
      </c>
      <c r="D22" s="614" t="s">
        <v>651</v>
      </c>
      <c r="E22" s="613">
        <v>2560</v>
      </c>
      <c r="F22" s="619" t="s">
        <v>965</v>
      </c>
      <c r="G22" s="656">
        <v>210000</v>
      </c>
      <c r="H22" s="616" t="s">
        <v>954</v>
      </c>
      <c r="I22" s="617" t="s">
        <v>955</v>
      </c>
      <c r="J22" s="617" t="s">
        <v>955</v>
      </c>
      <c r="K22" s="617" t="s">
        <v>955</v>
      </c>
      <c r="L22" s="618" t="s">
        <v>956</v>
      </c>
      <c r="M22" s="656">
        <v>210000</v>
      </c>
      <c r="N22" s="617" t="s">
        <v>957</v>
      </c>
    </row>
    <row r="23" spans="1:14" ht="48.75" customHeight="1">
      <c r="A23" s="612" t="s">
        <v>626</v>
      </c>
      <c r="B23" s="612" t="s">
        <v>626</v>
      </c>
      <c r="C23" s="613">
        <v>10790</v>
      </c>
      <c r="D23" s="614" t="s">
        <v>651</v>
      </c>
      <c r="E23" s="613">
        <v>2560</v>
      </c>
      <c r="F23" s="619" t="s">
        <v>966</v>
      </c>
      <c r="G23" s="657">
        <v>138000</v>
      </c>
      <c r="H23" s="616" t="s">
        <v>954</v>
      </c>
      <c r="I23" s="617" t="s">
        <v>955</v>
      </c>
      <c r="J23" s="617" t="s">
        <v>955</v>
      </c>
      <c r="K23" s="617" t="s">
        <v>955</v>
      </c>
      <c r="L23" s="618" t="s">
        <v>956</v>
      </c>
      <c r="M23" s="657">
        <v>138000</v>
      </c>
      <c r="N23" s="617" t="s">
        <v>957</v>
      </c>
    </row>
    <row r="24" spans="1:14" ht="43.5" customHeight="1">
      <c r="A24" s="612" t="s">
        <v>626</v>
      </c>
      <c r="B24" s="612" t="s">
        <v>626</v>
      </c>
      <c r="C24" s="613">
        <v>10790</v>
      </c>
      <c r="D24" s="614" t="s">
        <v>651</v>
      </c>
      <c r="E24" s="613">
        <v>2560</v>
      </c>
      <c r="F24" s="619" t="s">
        <v>967</v>
      </c>
      <c r="G24" s="652">
        <v>350000</v>
      </c>
      <c r="H24" s="616" t="s">
        <v>954</v>
      </c>
      <c r="I24" s="617" t="s">
        <v>955</v>
      </c>
      <c r="J24" s="617" t="s">
        <v>955</v>
      </c>
      <c r="K24" s="617" t="s">
        <v>955</v>
      </c>
      <c r="L24" s="618" t="s">
        <v>956</v>
      </c>
      <c r="M24" s="652">
        <v>350000</v>
      </c>
      <c r="N24" s="617" t="s">
        <v>957</v>
      </c>
    </row>
    <row r="25" spans="1:14" ht="49.5" customHeight="1">
      <c r="A25" s="612" t="s">
        <v>626</v>
      </c>
      <c r="B25" s="612" t="s">
        <v>626</v>
      </c>
      <c r="C25" s="613">
        <v>10790</v>
      </c>
      <c r="D25" s="614" t="s">
        <v>651</v>
      </c>
      <c r="E25" s="613">
        <v>2560</v>
      </c>
      <c r="F25" s="619" t="s">
        <v>968</v>
      </c>
      <c r="G25" s="652">
        <v>1800000</v>
      </c>
      <c r="H25" s="616" t="s">
        <v>954</v>
      </c>
      <c r="I25" s="664">
        <v>1800000</v>
      </c>
      <c r="J25" s="617" t="s">
        <v>955</v>
      </c>
      <c r="K25" s="617" t="s">
        <v>955</v>
      </c>
      <c r="L25" s="617" t="s">
        <v>955</v>
      </c>
      <c r="M25" s="617" t="s">
        <v>955</v>
      </c>
      <c r="N25" s="617" t="s">
        <v>955</v>
      </c>
    </row>
    <row r="26" spans="1:14" s="627" customFormat="1" ht="39" customHeight="1">
      <c r="A26" s="612" t="s">
        <v>626</v>
      </c>
      <c r="B26" s="612" t="s">
        <v>626</v>
      </c>
      <c r="C26" s="613">
        <v>10790</v>
      </c>
      <c r="D26" s="614" t="s">
        <v>651</v>
      </c>
      <c r="E26" s="613">
        <v>2560</v>
      </c>
      <c r="F26" s="617" t="s">
        <v>969</v>
      </c>
      <c r="G26" s="652">
        <v>225000</v>
      </c>
      <c r="H26" s="616" t="s">
        <v>954</v>
      </c>
      <c r="I26" s="617" t="s">
        <v>955</v>
      </c>
      <c r="J26" s="617" t="s">
        <v>955</v>
      </c>
      <c r="K26" s="617" t="s">
        <v>955</v>
      </c>
      <c r="L26" s="618" t="s">
        <v>956</v>
      </c>
      <c r="M26" s="652">
        <v>225000</v>
      </c>
      <c r="N26" s="617" t="s">
        <v>957</v>
      </c>
    </row>
    <row r="27" spans="1:14" s="627" customFormat="1" ht="42.75" customHeight="1">
      <c r="A27" s="612" t="s">
        <v>626</v>
      </c>
      <c r="B27" s="612" t="s">
        <v>970</v>
      </c>
      <c r="C27" s="628" t="s">
        <v>971</v>
      </c>
      <c r="D27" s="629" t="s">
        <v>972</v>
      </c>
      <c r="E27" s="613">
        <v>2560</v>
      </c>
      <c r="F27" s="619" t="s">
        <v>973</v>
      </c>
      <c r="G27" s="658"/>
      <c r="H27" s="616" t="s">
        <v>954</v>
      </c>
      <c r="I27" s="620" t="s">
        <v>951</v>
      </c>
      <c r="J27" s="617" t="s">
        <v>955</v>
      </c>
      <c r="K27" s="617" t="s">
        <v>955</v>
      </c>
      <c r="L27" s="617" t="s">
        <v>955</v>
      </c>
      <c r="M27" s="617" t="s">
        <v>955</v>
      </c>
      <c r="N27" s="617" t="s">
        <v>955</v>
      </c>
    </row>
    <row r="28" spans="1:14" s="627" customFormat="1" ht="39" customHeight="1">
      <c r="A28" s="612" t="s">
        <v>626</v>
      </c>
      <c r="B28" s="638" t="s">
        <v>974</v>
      </c>
      <c r="C28" s="628" t="s">
        <v>975</v>
      </c>
      <c r="D28" s="629" t="s">
        <v>972</v>
      </c>
      <c r="E28" s="613">
        <v>2560</v>
      </c>
      <c r="F28" s="639" t="s">
        <v>976</v>
      </c>
      <c r="G28" s="660">
        <v>55000</v>
      </c>
      <c r="H28" s="616" t="s">
        <v>954</v>
      </c>
      <c r="I28" s="660">
        <v>55000</v>
      </c>
      <c r="J28" s="617" t="s">
        <v>955</v>
      </c>
      <c r="K28" s="617" t="s">
        <v>955</v>
      </c>
      <c r="L28" s="617" t="s">
        <v>955</v>
      </c>
      <c r="M28" s="617" t="s">
        <v>955</v>
      </c>
      <c r="N28" s="617" t="s">
        <v>955</v>
      </c>
    </row>
    <row r="29" spans="1:14" s="627" customFormat="1" ht="39" customHeight="1">
      <c r="A29" s="612" t="s">
        <v>626</v>
      </c>
      <c r="B29" s="614" t="s">
        <v>977</v>
      </c>
      <c r="C29" s="628" t="s">
        <v>978</v>
      </c>
      <c r="D29" s="629" t="s">
        <v>972</v>
      </c>
      <c r="E29" s="613">
        <v>2560</v>
      </c>
      <c r="F29" s="639" t="s">
        <v>979</v>
      </c>
      <c r="G29" s="660">
        <v>13300</v>
      </c>
      <c r="H29" s="616" t="s">
        <v>954</v>
      </c>
      <c r="I29" s="660">
        <v>13300</v>
      </c>
      <c r="J29" s="617" t="s">
        <v>955</v>
      </c>
      <c r="K29" s="617" t="s">
        <v>955</v>
      </c>
      <c r="L29" s="617" t="s">
        <v>955</v>
      </c>
      <c r="M29" s="617" t="s">
        <v>955</v>
      </c>
      <c r="N29" s="617" t="s">
        <v>955</v>
      </c>
    </row>
    <row r="30" spans="1:14" s="627" customFormat="1" ht="39" customHeight="1">
      <c r="A30" s="612" t="s">
        <v>626</v>
      </c>
      <c r="B30" s="629" t="s">
        <v>980</v>
      </c>
      <c r="C30" s="628" t="s">
        <v>981</v>
      </c>
      <c r="D30" s="629" t="s">
        <v>972</v>
      </c>
      <c r="E30" s="613">
        <v>2560</v>
      </c>
      <c r="F30" s="639" t="s">
        <v>982</v>
      </c>
      <c r="G30" s="660">
        <v>55000</v>
      </c>
      <c r="H30" s="616" t="s">
        <v>954</v>
      </c>
      <c r="I30" s="660">
        <v>55000</v>
      </c>
      <c r="J30" s="617" t="s">
        <v>955</v>
      </c>
      <c r="K30" s="617" t="s">
        <v>955</v>
      </c>
      <c r="L30" s="617" t="s">
        <v>955</v>
      </c>
      <c r="M30" s="617" t="s">
        <v>955</v>
      </c>
      <c r="N30" s="617" t="s">
        <v>955</v>
      </c>
    </row>
    <row r="31" spans="1:14" s="627" customFormat="1" ht="39" customHeight="1">
      <c r="A31" s="612" t="s">
        <v>626</v>
      </c>
      <c r="B31" s="614" t="s">
        <v>983</v>
      </c>
      <c r="C31" s="628" t="s">
        <v>984</v>
      </c>
      <c r="D31" s="629" t="s">
        <v>972</v>
      </c>
      <c r="E31" s="613">
        <v>2560</v>
      </c>
      <c r="F31" s="639" t="s">
        <v>985</v>
      </c>
      <c r="G31" s="660">
        <v>20000</v>
      </c>
      <c r="H31" s="616" t="s">
        <v>954</v>
      </c>
      <c r="I31" s="660">
        <v>20000</v>
      </c>
      <c r="J31" s="617" t="s">
        <v>955</v>
      </c>
      <c r="K31" s="617" t="s">
        <v>955</v>
      </c>
      <c r="L31" s="617" t="s">
        <v>955</v>
      </c>
      <c r="M31" s="617" t="s">
        <v>955</v>
      </c>
      <c r="N31" s="617" t="s">
        <v>955</v>
      </c>
    </row>
    <row r="32" spans="1:14" s="627" customFormat="1" ht="26.25" customHeight="1">
      <c r="A32" s="630"/>
      <c r="B32" s="630"/>
      <c r="C32" s="631"/>
      <c r="D32" s="632"/>
      <c r="E32" s="630"/>
      <c r="F32" s="633"/>
      <c r="G32" s="659"/>
      <c r="H32" s="634"/>
      <c r="I32" s="635"/>
      <c r="J32" s="635"/>
      <c r="K32" s="635"/>
      <c r="L32" s="635"/>
      <c r="M32" s="636"/>
      <c r="N32" s="635"/>
    </row>
    <row r="33" spans="1:14" s="627" customFormat="1" ht="21.75" customHeight="1">
      <c r="A33" s="1050" t="s">
        <v>2</v>
      </c>
      <c r="B33" s="1039" t="s">
        <v>3</v>
      </c>
      <c r="C33" s="1050" t="s">
        <v>4</v>
      </c>
      <c r="D33" s="1050" t="s">
        <v>5</v>
      </c>
      <c r="E33" s="1040" t="s">
        <v>947</v>
      </c>
      <c r="F33" s="1050" t="s">
        <v>7</v>
      </c>
      <c r="G33" s="648"/>
      <c r="H33" s="1051" t="s">
        <v>948</v>
      </c>
      <c r="I33" s="1052"/>
      <c r="J33" s="1052"/>
      <c r="K33" s="1052"/>
      <c r="L33" s="1052"/>
      <c r="M33" s="1053"/>
      <c r="N33" s="637" t="s">
        <v>949</v>
      </c>
    </row>
    <row r="34" spans="1:14" s="627" customFormat="1" ht="24" customHeight="1">
      <c r="A34" s="1037"/>
      <c r="B34" s="1039"/>
      <c r="C34" s="1037"/>
      <c r="D34" s="1037"/>
      <c r="E34" s="1041"/>
      <c r="F34" s="1037"/>
      <c r="G34" s="649"/>
      <c r="H34" s="1038" t="s">
        <v>10</v>
      </c>
      <c r="I34" s="1047" t="s">
        <v>11</v>
      </c>
      <c r="J34" s="1048"/>
      <c r="K34" s="1049"/>
      <c r="L34" s="1041" t="s">
        <v>12</v>
      </c>
      <c r="M34" s="1041" t="s">
        <v>13</v>
      </c>
      <c r="N34" s="1037" t="s">
        <v>14</v>
      </c>
    </row>
    <row r="35" spans="1:14" s="627" customFormat="1" ht="30" customHeight="1">
      <c r="A35" s="1037"/>
      <c r="B35" s="1039"/>
      <c r="C35" s="1037"/>
      <c r="D35" s="1037"/>
      <c r="E35" s="1041"/>
      <c r="F35" s="1037"/>
      <c r="G35" s="649" t="s">
        <v>163</v>
      </c>
      <c r="H35" s="1039"/>
      <c r="I35" s="1041" t="s">
        <v>15</v>
      </c>
      <c r="J35" s="1041" t="s">
        <v>16</v>
      </c>
      <c r="K35" s="1043" t="s">
        <v>17</v>
      </c>
      <c r="L35" s="1041"/>
      <c r="M35" s="1041"/>
      <c r="N35" s="1037"/>
    </row>
    <row r="36" spans="1:14" s="627" customFormat="1" ht="20.25" customHeight="1">
      <c r="A36" s="1037"/>
      <c r="B36" s="1040"/>
      <c r="C36" s="1037"/>
      <c r="D36" s="1037"/>
      <c r="E36" s="1041"/>
      <c r="F36" s="1037"/>
      <c r="G36" s="650"/>
      <c r="H36" s="1040"/>
      <c r="I36" s="1041"/>
      <c r="J36" s="1041"/>
      <c r="K36" s="1043"/>
      <c r="L36" s="1041"/>
      <c r="M36" s="1041"/>
      <c r="N36" s="1037"/>
    </row>
    <row r="37" spans="1:14" s="627" customFormat="1" ht="39" customHeight="1">
      <c r="A37" s="612" t="s">
        <v>626</v>
      </c>
      <c r="B37" s="629" t="s">
        <v>986</v>
      </c>
      <c r="C37" s="628" t="s">
        <v>987</v>
      </c>
      <c r="D37" s="629" t="s">
        <v>972</v>
      </c>
      <c r="E37" s="613">
        <v>2560</v>
      </c>
      <c r="F37" s="639" t="s">
        <v>988</v>
      </c>
      <c r="G37" s="660">
        <v>40000</v>
      </c>
      <c r="H37" s="616" t="s">
        <v>954</v>
      </c>
      <c r="I37" s="660">
        <v>40000</v>
      </c>
      <c r="J37" s="617" t="s">
        <v>955</v>
      </c>
      <c r="K37" s="617" t="s">
        <v>955</v>
      </c>
      <c r="L37" s="617" t="s">
        <v>955</v>
      </c>
      <c r="M37" s="617" t="s">
        <v>955</v>
      </c>
      <c r="N37" s="617" t="s">
        <v>955</v>
      </c>
    </row>
    <row r="38" spans="1:14" ht="39" customHeight="1">
      <c r="A38" s="612" t="s">
        <v>626</v>
      </c>
      <c r="B38" s="640" t="s">
        <v>989</v>
      </c>
      <c r="C38" s="628" t="s">
        <v>990</v>
      </c>
      <c r="D38" s="629" t="s">
        <v>972</v>
      </c>
      <c r="E38" s="613">
        <v>2560</v>
      </c>
      <c r="F38" s="639" t="s">
        <v>991</v>
      </c>
      <c r="G38" s="660">
        <v>44400</v>
      </c>
      <c r="H38" s="616" t="s">
        <v>954</v>
      </c>
      <c r="I38" s="660">
        <v>44400</v>
      </c>
      <c r="J38" s="617" t="s">
        <v>955</v>
      </c>
      <c r="K38" s="617" t="s">
        <v>955</v>
      </c>
      <c r="L38" s="617" t="s">
        <v>955</v>
      </c>
      <c r="M38" s="617" t="s">
        <v>955</v>
      </c>
      <c r="N38" s="617" t="s">
        <v>955</v>
      </c>
    </row>
    <row r="39" spans="1:14" ht="39" customHeight="1">
      <c r="A39" s="612" t="s">
        <v>626</v>
      </c>
      <c r="B39" s="629" t="s">
        <v>983</v>
      </c>
      <c r="C39" s="628" t="s">
        <v>984</v>
      </c>
      <c r="D39" s="629" t="s">
        <v>972</v>
      </c>
      <c r="E39" s="613">
        <v>2560</v>
      </c>
      <c r="F39" s="639" t="s">
        <v>992</v>
      </c>
      <c r="G39" s="660">
        <v>34700</v>
      </c>
      <c r="H39" s="616" t="s">
        <v>954</v>
      </c>
      <c r="I39" s="660">
        <v>34700</v>
      </c>
      <c r="J39" s="617" t="s">
        <v>955</v>
      </c>
      <c r="K39" s="617" t="s">
        <v>955</v>
      </c>
      <c r="L39" s="617" t="s">
        <v>955</v>
      </c>
      <c r="M39" s="617" t="s">
        <v>955</v>
      </c>
      <c r="N39" s="617" t="s">
        <v>955</v>
      </c>
    </row>
    <row r="40" spans="1:14" ht="39" customHeight="1">
      <c r="A40" s="612" t="s">
        <v>626</v>
      </c>
      <c r="B40" s="612" t="s">
        <v>989</v>
      </c>
      <c r="C40" s="628" t="s">
        <v>990</v>
      </c>
      <c r="D40" s="629" t="s">
        <v>972</v>
      </c>
      <c r="E40" s="613">
        <v>2560</v>
      </c>
      <c r="F40" s="639" t="s">
        <v>993</v>
      </c>
      <c r="G40" s="660">
        <v>52000</v>
      </c>
      <c r="H40" s="616" t="s">
        <v>954</v>
      </c>
      <c r="I40" s="660">
        <v>52000</v>
      </c>
      <c r="J40" s="617" t="s">
        <v>955</v>
      </c>
      <c r="K40" s="617" t="s">
        <v>955</v>
      </c>
      <c r="L40" s="617" t="s">
        <v>955</v>
      </c>
      <c r="M40" s="617" t="s">
        <v>955</v>
      </c>
      <c r="N40" s="617" t="s">
        <v>955</v>
      </c>
    </row>
    <row r="41" spans="1:14" ht="39" customHeight="1">
      <c r="A41" s="612" t="s">
        <v>626</v>
      </c>
      <c r="B41" s="612" t="s">
        <v>970</v>
      </c>
      <c r="C41" s="628" t="s">
        <v>994</v>
      </c>
      <c r="D41" s="629" t="s">
        <v>651</v>
      </c>
      <c r="E41" s="613">
        <v>2560</v>
      </c>
      <c r="F41" s="639" t="s">
        <v>995</v>
      </c>
      <c r="G41" s="660">
        <v>54700</v>
      </c>
      <c r="H41" s="616" t="s">
        <v>954</v>
      </c>
      <c r="I41" s="617" t="s">
        <v>955</v>
      </c>
      <c r="J41" s="617" t="s">
        <v>955</v>
      </c>
      <c r="K41" s="617" t="s">
        <v>955</v>
      </c>
      <c r="L41" s="618" t="s">
        <v>956</v>
      </c>
      <c r="M41" s="660">
        <v>54700</v>
      </c>
      <c r="N41" s="617" t="s">
        <v>957</v>
      </c>
    </row>
    <row r="42" spans="1:14" ht="39" customHeight="1">
      <c r="A42" s="641" t="s">
        <v>626</v>
      </c>
      <c r="B42" s="641" t="s">
        <v>970</v>
      </c>
      <c r="C42" s="628" t="s">
        <v>994</v>
      </c>
      <c r="D42" s="642" t="s">
        <v>651</v>
      </c>
      <c r="E42" s="643">
        <v>2560</v>
      </c>
      <c r="F42" s="644" t="s">
        <v>996</v>
      </c>
      <c r="G42" s="661">
        <v>70000</v>
      </c>
      <c r="H42" s="616" t="s">
        <v>954</v>
      </c>
      <c r="I42" s="617" t="s">
        <v>955</v>
      </c>
      <c r="J42" s="617" t="s">
        <v>955</v>
      </c>
      <c r="K42" s="617" t="s">
        <v>955</v>
      </c>
      <c r="L42" s="618" t="s">
        <v>956</v>
      </c>
      <c r="M42" s="618" t="s">
        <v>956</v>
      </c>
      <c r="N42" s="617" t="s">
        <v>957</v>
      </c>
    </row>
    <row r="43" spans="1:14" ht="39" customHeight="1">
      <c r="A43" s="641" t="s">
        <v>626</v>
      </c>
      <c r="B43" s="641" t="s">
        <v>989</v>
      </c>
      <c r="C43" s="628" t="s">
        <v>990</v>
      </c>
      <c r="D43" s="642" t="s">
        <v>651</v>
      </c>
      <c r="E43" s="643">
        <v>2560</v>
      </c>
      <c r="F43" s="644" t="s">
        <v>995</v>
      </c>
      <c r="G43" s="654">
        <v>50000</v>
      </c>
      <c r="H43" s="616" t="s">
        <v>954</v>
      </c>
      <c r="I43" s="617" t="s">
        <v>955</v>
      </c>
      <c r="J43" s="617" t="s">
        <v>955</v>
      </c>
      <c r="K43" s="617" t="s">
        <v>955</v>
      </c>
      <c r="L43" s="618" t="s">
        <v>956</v>
      </c>
      <c r="M43" s="618" t="s">
        <v>956</v>
      </c>
      <c r="N43" s="617" t="s">
        <v>957</v>
      </c>
    </row>
    <row r="44" spans="1:14" ht="39" customHeight="1">
      <c r="A44" s="612" t="s">
        <v>626</v>
      </c>
      <c r="B44" s="612" t="s">
        <v>626</v>
      </c>
      <c r="C44" s="613">
        <v>10790</v>
      </c>
      <c r="D44" s="614" t="s">
        <v>651</v>
      </c>
      <c r="E44" s="613">
        <v>2560</v>
      </c>
      <c r="F44" s="639" t="s">
        <v>662</v>
      </c>
      <c r="G44" s="655">
        <v>41609.54</v>
      </c>
      <c r="H44" s="616" t="s">
        <v>954</v>
      </c>
      <c r="I44" s="655">
        <v>41609.54</v>
      </c>
      <c r="J44" s="617" t="s">
        <v>955</v>
      </c>
      <c r="K44" s="617" t="s">
        <v>955</v>
      </c>
      <c r="L44" s="617" t="s">
        <v>955</v>
      </c>
      <c r="M44" s="617" t="s">
        <v>955</v>
      </c>
      <c r="N44" s="617" t="s">
        <v>955</v>
      </c>
    </row>
    <row r="45" spans="1:14" s="667" customFormat="1" ht="34.5" customHeight="1">
      <c r="A45" s="802"/>
      <c r="B45" s="802"/>
      <c r="C45" s="806"/>
      <c r="D45" s="807"/>
      <c r="E45" s="806"/>
      <c r="F45" s="666" t="s">
        <v>1001</v>
      </c>
      <c r="G45" s="665">
        <f t="shared" ref="G45:N45" si="0">SUM(G8:G44)</f>
        <v>6082709.54</v>
      </c>
      <c r="H45" s="665">
        <f t="shared" si="0"/>
        <v>250000</v>
      </c>
      <c r="I45" s="810">
        <f t="shared" si="0"/>
        <v>2876009.54</v>
      </c>
      <c r="J45" s="665">
        <f t="shared" si="0"/>
        <v>0</v>
      </c>
      <c r="K45" s="665">
        <f t="shared" si="0"/>
        <v>0</v>
      </c>
      <c r="L45" s="665">
        <f t="shared" si="0"/>
        <v>0</v>
      </c>
      <c r="M45" s="665">
        <f t="shared" si="0"/>
        <v>2836700</v>
      </c>
      <c r="N45" s="665">
        <f t="shared" si="0"/>
        <v>0</v>
      </c>
    </row>
    <row r="46" spans="1:14" ht="25.5" customHeight="1">
      <c r="A46" s="612"/>
      <c r="B46" s="612"/>
      <c r="C46" s="613"/>
      <c r="D46" s="614"/>
      <c r="E46" s="613"/>
      <c r="F46" s="639"/>
      <c r="G46" s="655"/>
      <c r="H46" s="616"/>
      <c r="I46" s="620"/>
      <c r="J46" s="617"/>
      <c r="K46" s="617"/>
      <c r="L46" s="617"/>
      <c r="M46" s="617"/>
      <c r="N46" s="617"/>
    </row>
    <row r="47" spans="1:14" s="2" customFormat="1" ht="30.75" customHeight="1">
      <c r="A47" s="799" t="s">
        <v>626</v>
      </c>
      <c r="B47" s="808" t="s">
        <v>1017</v>
      </c>
      <c r="C47" s="800">
        <v>10790</v>
      </c>
      <c r="D47" s="811" t="s">
        <v>651</v>
      </c>
      <c r="E47" s="800">
        <v>2560</v>
      </c>
      <c r="F47" s="801" t="s">
        <v>296</v>
      </c>
      <c r="G47" s="809">
        <v>46000</v>
      </c>
      <c r="H47" s="802" t="s">
        <v>954</v>
      </c>
      <c r="I47" s="803" t="s">
        <v>951</v>
      </c>
      <c r="J47" s="804" t="s">
        <v>955</v>
      </c>
      <c r="K47" s="804" t="s">
        <v>955</v>
      </c>
      <c r="L47" s="804" t="s">
        <v>955</v>
      </c>
      <c r="M47" s="804" t="s">
        <v>955</v>
      </c>
      <c r="N47" s="804" t="s">
        <v>955</v>
      </c>
    </row>
    <row r="48" spans="1:14" s="2" customFormat="1" ht="29.25" customHeight="1">
      <c r="A48" s="799" t="s">
        <v>626</v>
      </c>
      <c r="B48" s="808" t="s">
        <v>1017</v>
      </c>
      <c r="C48" s="800">
        <v>10790</v>
      </c>
      <c r="D48" s="811" t="s">
        <v>651</v>
      </c>
      <c r="E48" s="800">
        <v>2560</v>
      </c>
      <c r="F48" s="801" t="s">
        <v>669</v>
      </c>
      <c r="G48" s="809">
        <v>130000</v>
      </c>
      <c r="H48" s="802" t="s">
        <v>954</v>
      </c>
      <c r="I48" s="804" t="s">
        <v>955</v>
      </c>
      <c r="J48" s="804" t="s">
        <v>955</v>
      </c>
      <c r="K48" s="804" t="s">
        <v>955</v>
      </c>
      <c r="L48" s="805" t="s">
        <v>956</v>
      </c>
      <c r="M48" s="805" t="s">
        <v>956</v>
      </c>
      <c r="N48" s="804" t="s">
        <v>957</v>
      </c>
    </row>
    <row r="49" spans="1:14" s="2" customFormat="1" ht="33" customHeight="1">
      <c r="A49" s="799" t="s">
        <v>626</v>
      </c>
      <c r="B49" s="808" t="s">
        <v>1017</v>
      </c>
      <c r="C49" s="800">
        <v>10790</v>
      </c>
      <c r="D49" s="811" t="s">
        <v>651</v>
      </c>
      <c r="E49" s="800">
        <v>2560</v>
      </c>
      <c r="F49" s="801" t="s">
        <v>307</v>
      </c>
      <c r="G49" s="809">
        <v>180000</v>
      </c>
      <c r="H49" s="802" t="s">
        <v>954</v>
      </c>
      <c r="I49" s="804" t="s">
        <v>955</v>
      </c>
      <c r="J49" s="804" t="s">
        <v>955</v>
      </c>
      <c r="K49" s="804" t="s">
        <v>955</v>
      </c>
      <c r="L49" s="805" t="s">
        <v>956</v>
      </c>
      <c r="M49" s="805" t="s">
        <v>956</v>
      </c>
      <c r="N49" s="804" t="s">
        <v>957</v>
      </c>
    </row>
    <row r="51" spans="1:14" ht="18.75" customHeight="1">
      <c r="J51" s="645" t="s">
        <v>997</v>
      </c>
      <c r="K51" s="646"/>
      <c r="L51" s="646"/>
      <c r="M51" s="646"/>
    </row>
    <row r="52" spans="1:14" ht="19.5" customHeight="1">
      <c r="J52" s="645" t="s">
        <v>998</v>
      </c>
      <c r="K52" s="646"/>
      <c r="L52" s="646"/>
      <c r="M52" s="646"/>
    </row>
    <row r="53" spans="1:14" ht="16.5" customHeight="1">
      <c r="J53" s="647" t="s">
        <v>999</v>
      </c>
      <c r="K53" s="646"/>
      <c r="L53" s="646"/>
      <c r="M53" s="646"/>
    </row>
    <row r="54" spans="1:14" ht="24.95" customHeight="1">
      <c r="J54" s="645" t="s">
        <v>1000</v>
      </c>
    </row>
  </sheetData>
  <mergeCells count="48">
    <mergeCell ref="F33:F36"/>
    <mergeCell ref="H33:M33"/>
    <mergeCell ref="H34:H36"/>
    <mergeCell ref="I34:K34"/>
    <mergeCell ref="L34:L36"/>
    <mergeCell ref="M34:M36"/>
    <mergeCell ref="A33:A36"/>
    <mergeCell ref="B33:B36"/>
    <mergeCell ref="C33:C36"/>
    <mergeCell ref="D33:D36"/>
    <mergeCell ref="E33:E36"/>
    <mergeCell ref="K18:K19"/>
    <mergeCell ref="N34:N36"/>
    <mergeCell ref="I35:I36"/>
    <mergeCell ref="J35:J36"/>
    <mergeCell ref="K35:K36"/>
    <mergeCell ref="K6:K7"/>
    <mergeCell ref="I8:N8"/>
    <mergeCell ref="A16:A19"/>
    <mergeCell ref="B16:B19"/>
    <mergeCell ref="C16:C19"/>
    <mergeCell ref="D16:D19"/>
    <mergeCell ref="E16:E19"/>
    <mergeCell ref="F16:F19"/>
    <mergeCell ref="H16:M16"/>
    <mergeCell ref="H17:H19"/>
    <mergeCell ref="I17:K17"/>
    <mergeCell ref="L17:L19"/>
    <mergeCell ref="M17:M19"/>
    <mergeCell ref="N17:N19"/>
    <mergeCell ref="I18:I19"/>
    <mergeCell ref="J18:J19"/>
    <mergeCell ref="A1:N1"/>
    <mergeCell ref="A2:N2"/>
    <mergeCell ref="A4:A7"/>
    <mergeCell ref="B4:B7"/>
    <mergeCell ref="C4:C7"/>
    <mergeCell ref="D4:D7"/>
    <mergeCell ref="E4:E7"/>
    <mergeCell ref="F4:F7"/>
    <mergeCell ref="H4:M4"/>
    <mergeCell ref="H5:H7"/>
    <mergeCell ref="I5:K5"/>
    <mergeCell ref="L5:L7"/>
    <mergeCell ref="M5:M7"/>
    <mergeCell ref="N5:N7"/>
    <mergeCell ref="I6:I7"/>
    <mergeCell ref="J6:J7"/>
  </mergeCells>
  <pageMargins left="0.31496062992125984" right="0.11811023622047245" top="0.35433070866141736" bottom="0.15748031496062992" header="0.11811023622047245" footer="0.11811023622047245"/>
  <pageSetup paperSize="258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164"/>
  <sheetViews>
    <sheetView topLeftCell="C147" zoomScale="80" zoomScaleNormal="80" workbookViewId="0">
      <selection activeCell="F155" sqref="F155"/>
    </sheetView>
  </sheetViews>
  <sheetFormatPr defaultRowHeight="15"/>
  <cols>
    <col min="1" max="1" width="9.875" style="92" hidden="1" customWidth="1"/>
    <col min="2" max="2" width="5.25" style="92" hidden="1" customWidth="1"/>
    <col min="3" max="3" width="9" style="92" customWidth="1"/>
    <col min="4" max="4" width="4.375" style="814" customWidth="1"/>
    <col min="5" max="5" width="12" style="92" customWidth="1"/>
    <col min="6" max="6" width="4.625" style="92" customWidth="1"/>
    <col min="7" max="7" width="8.125" style="92" customWidth="1"/>
    <col min="8" max="9" width="22" style="92" customWidth="1"/>
    <col min="10" max="10" width="7.375" style="92" customWidth="1"/>
    <col min="11" max="15" width="8.875" style="92" customWidth="1"/>
    <col min="16" max="22" width="8.875" style="92" hidden="1" customWidth="1"/>
    <col min="23" max="256" width="9" style="92"/>
    <col min="257" max="257" width="9.875" style="92" customWidth="1"/>
    <col min="258" max="258" width="5.25" style="92" customWidth="1"/>
    <col min="259" max="259" width="9" style="92" customWidth="1"/>
    <col min="260" max="260" width="4.375" style="92" customWidth="1"/>
    <col min="261" max="261" width="12" style="92" customWidth="1"/>
    <col min="262" max="262" width="4.625" style="92" customWidth="1"/>
    <col min="263" max="263" width="8.125" style="92" customWidth="1"/>
    <col min="264" max="265" width="22" style="92" customWidth="1"/>
    <col min="266" max="278" width="8.875" style="92" customWidth="1"/>
    <col min="279" max="512" width="9" style="92"/>
    <col min="513" max="513" width="9.875" style="92" customWidth="1"/>
    <col min="514" max="514" width="5.25" style="92" customWidth="1"/>
    <col min="515" max="515" width="9" style="92" customWidth="1"/>
    <col min="516" max="516" width="4.375" style="92" customWidth="1"/>
    <col min="517" max="517" width="12" style="92" customWidth="1"/>
    <col min="518" max="518" width="4.625" style="92" customWidth="1"/>
    <col min="519" max="519" width="8.125" style="92" customWidth="1"/>
    <col min="520" max="521" width="22" style="92" customWidth="1"/>
    <col min="522" max="534" width="8.875" style="92" customWidth="1"/>
    <col min="535" max="768" width="9" style="92"/>
    <col min="769" max="769" width="9.875" style="92" customWidth="1"/>
    <col min="770" max="770" width="5.25" style="92" customWidth="1"/>
    <col min="771" max="771" width="9" style="92" customWidth="1"/>
    <col min="772" max="772" width="4.375" style="92" customWidth="1"/>
    <col min="773" max="773" width="12" style="92" customWidth="1"/>
    <col min="774" max="774" width="4.625" style="92" customWidth="1"/>
    <col min="775" max="775" width="8.125" style="92" customWidth="1"/>
    <col min="776" max="777" width="22" style="92" customWidth="1"/>
    <col min="778" max="790" width="8.875" style="92" customWidth="1"/>
    <col min="791" max="1024" width="9" style="92"/>
    <col min="1025" max="1025" width="9.875" style="92" customWidth="1"/>
    <col min="1026" max="1026" width="5.25" style="92" customWidth="1"/>
    <col min="1027" max="1027" width="9" style="92" customWidth="1"/>
    <col min="1028" max="1028" width="4.375" style="92" customWidth="1"/>
    <col min="1029" max="1029" width="12" style="92" customWidth="1"/>
    <col min="1030" max="1030" width="4.625" style="92" customWidth="1"/>
    <col min="1031" max="1031" width="8.125" style="92" customWidth="1"/>
    <col min="1032" max="1033" width="22" style="92" customWidth="1"/>
    <col min="1034" max="1046" width="8.875" style="92" customWidth="1"/>
    <col min="1047" max="1280" width="9" style="92"/>
    <col min="1281" max="1281" width="9.875" style="92" customWidth="1"/>
    <col min="1282" max="1282" width="5.25" style="92" customWidth="1"/>
    <col min="1283" max="1283" width="9" style="92" customWidth="1"/>
    <col min="1284" max="1284" width="4.375" style="92" customWidth="1"/>
    <col min="1285" max="1285" width="12" style="92" customWidth="1"/>
    <col min="1286" max="1286" width="4.625" style="92" customWidth="1"/>
    <col min="1287" max="1287" width="8.125" style="92" customWidth="1"/>
    <col min="1288" max="1289" width="22" style="92" customWidth="1"/>
    <col min="1290" max="1302" width="8.875" style="92" customWidth="1"/>
    <col min="1303" max="1536" width="9" style="92"/>
    <col min="1537" max="1537" width="9.875" style="92" customWidth="1"/>
    <col min="1538" max="1538" width="5.25" style="92" customWidth="1"/>
    <col min="1539" max="1539" width="9" style="92" customWidth="1"/>
    <col min="1540" max="1540" width="4.375" style="92" customWidth="1"/>
    <col min="1541" max="1541" width="12" style="92" customWidth="1"/>
    <col min="1542" max="1542" width="4.625" style="92" customWidth="1"/>
    <col min="1543" max="1543" width="8.125" style="92" customWidth="1"/>
    <col min="1544" max="1545" width="22" style="92" customWidth="1"/>
    <col min="1546" max="1558" width="8.875" style="92" customWidth="1"/>
    <col min="1559" max="1792" width="9" style="92"/>
    <col min="1793" max="1793" width="9.875" style="92" customWidth="1"/>
    <col min="1794" max="1794" width="5.25" style="92" customWidth="1"/>
    <col min="1795" max="1795" width="9" style="92" customWidth="1"/>
    <col min="1796" max="1796" width="4.375" style="92" customWidth="1"/>
    <col min="1797" max="1797" width="12" style="92" customWidth="1"/>
    <col min="1798" max="1798" width="4.625" style="92" customWidth="1"/>
    <col min="1799" max="1799" width="8.125" style="92" customWidth="1"/>
    <col min="1800" max="1801" width="22" style="92" customWidth="1"/>
    <col min="1802" max="1814" width="8.875" style="92" customWidth="1"/>
    <col min="1815" max="2048" width="9" style="92"/>
    <col min="2049" max="2049" width="9.875" style="92" customWidth="1"/>
    <col min="2050" max="2050" width="5.25" style="92" customWidth="1"/>
    <col min="2051" max="2051" width="9" style="92" customWidth="1"/>
    <col min="2052" max="2052" width="4.375" style="92" customWidth="1"/>
    <col min="2053" max="2053" width="12" style="92" customWidth="1"/>
    <col min="2054" max="2054" width="4.625" style="92" customWidth="1"/>
    <col min="2055" max="2055" width="8.125" style="92" customWidth="1"/>
    <col min="2056" max="2057" width="22" style="92" customWidth="1"/>
    <col min="2058" max="2070" width="8.875" style="92" customWidth="1"/>
    <col min="2071" max="2304" width="9" style="92"/>
    <col min="2305" max="2305" width="9.875" style="92" customWidth="1"/>
    <col min="2306" max="2306" width="5.25" style="92" customWidth="1"/>
    <col min="2307" max="2307" width="9" style="92" customWidth="1"/>
    <col min="2308" max="2308" width="4.375" style="92" customWidth="1"/>
    <col min="2309" max="2309" width="12" style="92" customWidth="1"/>
    <col min="2310" max="2310" width="4.625" style="92" customWidth="1"/>
    <col min="2311" max="2311" width="8.125" style="92" customWidth="1"/>
    <col min="2312" max="2313" width="22" style="92" customWidth="1"/>
    <col min="2314" max="2326" width="8.875" style="92" customWidth="1"/>
    <col min="2327" max="2560" width="9" style="92"/>
    <col min="2561" max="2561" width="9.875" style="92" customWidth="1"/>
    <col min="2562" max="2562" width="5.25" style="92" customWidth="1"/>
    <col min="2563" max="2563" width="9" style="92" customWidth="1"/>
    <col min="2564" max="2564" width="4.375" style="92" customWidth="1"/>
    <col min="2565" max="2565" width="12" style="92" customWidth="1"/>
    <col min="2566" max="2566" width="4.625" style="92" customWidth="1"/>
    <col min="2567" max="2567" width="8.125" style="92" customWidth="1"/>
    <col min="2568" max="2569" width="22" style="92" customWidth="1"/>
    <col min="2570" max="2582" width="8.875" style="92" customWidth="1"/>
    <col min="2583" max="2816" width="9" style="92"/>
    <col min="2817" max="2817" width="9.875" style="92" customWidth="1"/>
    <col min="2818" max="2818" width="5.25" style="92" customWidth="1"/>
    <col min="2819" max="2819" width="9" style="92" customWidth="1"/>
    <col min="2820" max="2820" width="4.375" style="92" customWidth="1"/>
    <col min="2821" max="2821" width="12" style="92" customWidth="1"/>
    <col min="2822" max="2822" width="4.625" style="92" customWidth="1"/>
    <col min="2823" max="2823" width="8.125" style="92" customWidth="1"/>
    <col min="2824" max="2825" width="22" style="92" customWidth="1"/>
    <col min="2826" max="2838" width="8.875" style="92" customWidth="1"/>
    <col min="2839" max="3072" width="9" style="92"/>
    <col min="3073" max="3073" width="9.875" style="92" customWidth="1"/>
    <col min="3074" max="3074" width="5.25" style="92" customWidth="1"/>
    <col min="3075" max="3075" width="9" style="92" customWidth="1"/>
    <col min="3076" max="3076" width="4.375" style="92" customWidth="1"/>
    <col min="3077" max="3077" width="12" style="92" customWidth="1"/>
    <col min="3078" max="3078" width="4.625" style="92" customWidth="1"/>
    <col min="3079" max="3079" width="8.125" style="92" customWidth="1"/>
    <col min="3080" max="3081" width="22" style="92" customWidth="1"/>
    <col min="3082" max="3094" width="8.875" style="92" customWidth="1"/>
    <col min="3095" max="3328" width="9" style="92"/>
    <col min="3329" max="3329" width="9.875" style="92" customWidth="1"/>
    <col min="3330" max="3330" width="5.25" style="92" customWidth="1"/>
    <col min="3331" max="3331" width="9" style="92" customWidth="1"/>
    <col min="3332" max="3332" width="4.375" style="92" customWidth="1"/>
    <col min="3333" max="3333" width="12" style="92" customWidth="1"/>
    <col min="3334" max="3334" width="4.625" style="92" customWidth="1"/>
    <col min="3335" max="3335" width="8.125" style="92" customWidth="1"/>
    <col min="3336" max="3337" width="22" style="92" customWidth="1"/>
    <col min="3338" max="3350" width="8.875" style="92" customWidth="1"/>
    <col min="3351" max="3584" width="9" style="92"/>
    <col min="3585" max="3585" width="9.875" style="92" customWidth="1"/>
    <col min="3586" max="3586" width="5.25" style="92" customWidth="1"/>
    <col min="3587" max="3587" width="9" style="92" customWidth="1"/>
    <col min="3588" max="3588" width="4.375" style="92" customWidth="1"/>
    <col min="3589" max="3589" width="12" style="92" customWidth="1"/>
    <col min="3590" max="3590" width="4.625" style="92" customWidth="1"/>
    <col min="3591" max="3591" width="8.125" style="92" customWidth="1"/>
    <col min="3592" max="3593" width="22" style="92" customWidth="1"/>
    <col min="3594" max="3606" width="8.875" style="92" customWidth="1"/>
    <col min="3607" max="3840" width="9" style="92"/>
    <col min="3841" max="3841" width="9.875" style="92" customWidth="1"/>
    <col min="3842" max="3842" width="5.25" style="92" customWidth="1"/>
    <col min="3843" max="3843" width="9" style="92" customWidth="1"/>
    <col min="3844" max="3844" width="4.375" style="92" customWidth="1"/>
    <col min="3845" max="3845" width="12" style="92" customWidth="1"/>
    <col min="3846" max="3846" width="4.625" style="92" customWidth="1"/>
    <col min="3847" max="3847" width="8.125" style="92" customWidth="1"/>
    <col min="3848" max="3849" width="22" style="92" customWidth="1"/>
    <col min="3850" max="3862" width="8.875" style="92" customWidth="1"/>
    <col min="3863" max="4096" width="9" style="92"/>
    <col min="4097" max="4097" width="9.875" style="92" customWidth="1"/>
    <col min="4098" max="4098" width="5.25" style="92" customWidth="1"/>
    <col min="4099" max="4099" width="9" style="92" customWidth="1"/>
    <col min="4100" max="4100" width="4.375" style="92" customWidth="1"/>
    <col min="4101" max="4101" width="12" style="92" customWidth="1"/>
    <col min="4102" max="4102" width="4.625" style="92" customWidth="1"/>
    <col min="4103" max="4103" width="8.125" style="92" customWidth="1"/>
    <col min="4104" max="4105" width="22" style="92" customWidth="1"/>
    <col min="4106" max="4118" width="8.875" style="92" customWidth="1"/>
    <col min="4119" max="4352" width="9" style="92"/>
    <col min="4353" max="4353" width="9.875" style="92" customWidth="1"/>
    <col min="4354" max="4354" width="5.25" style="92" customWidth="1"/>
    <col min="4355" max="4355" width="9" style="92" customWidth="1"/>
    <col min="4356" max="4356" width="4.375" style="92" customWidth="1"/>
    <col min="4357" max="4357" width="12" style="92" customWidth="1"/>
    <col min="4358" max="4358" width="4.625" style="92" customWidth="1"/>
    <col min="4359" max="4359" width="8.125" style="92" customWidth="1"/>
    <col min="4360" max="4361" width="22" style="92" customWidth="1"/>
    <col min="4362" max="4374" width="8.875" style="92" customWidth="1"/>
    <col min="4375" max="4608" width="9" style="92"/>
    <col min="4609" max="4609" width="9.875" style="92" customWidth="1"/>
    <col min="4610" max="4610" width="5.25" style="92" customWidth="1"/>
    <col min="4611" max="4611" width="9" style="92" customWidth="1"/>
    <col min="4612" max="4612" width="4.375" style="92" customWidth="1"/>
    <col min="4613" max="4613" width="12" style="92" customWidth="1"/>
    <col min="4614" max="4614" width="4.625" style="92" customWidth="1"/>
    <col min="4615" max="4615" width="8.125" style="92" customWidth="1"/>
    <col min="4616" max="4617" width="22" style="92" customWidth="1"/>
    <col min="4618" max="4630" width="8.875" style="92" customWidth="1"/>
    <col min="4631" max="4864" width="9" style="92"/>
    <col min="4865" max="4865" width="9.875" style="92" customWidth="1"/>
    <col min="4866" max="4866" width="5.25" style="92" customWidth="1"/>
    <col min="4867" max="4867" width="9" style="92" customWidth="1"/>
    <col min="4868" max="4868" width="4.375" style="92" customWidth="1"/>
    <col min="4869" max="4869" width="12" style="92" customWidth="1"/>
    <col min="4870" max="4870" width="4.625" style="92" customWidth="1"/>
    <col min="4871" max="4871" width="8.125" style="92" customWidth="1"/>
    <col min="4872" max="4873" width="22" style="92" customWidth="1"/>
    <col min="4874" max="4886" width="8.875" style="92" customWidth="1"/>
    <col min="4887" max="5120" width="9" style="92"/>
    <col min="5121" max="5121" width="9.875" style="92" customWidth="1"/>
    <col min="5122" max="5122" width="5.25" style="92" customWidth="1"/>
    <col min="5123" max="5123" width="9" style="92" customWidth="1"/>
    <col min="5124" max="5124" width="4.375" style="92" customWidth="1"/>
    <col min="5125" max="5125" width="12" style="92" customWidth="1"/>
    <col min="5126" max="5126" width="4.625" style="92" customWidth="1"/>
    <col min="5127" max="5127" width="8.125" style="92" customWidth="1"/>
    <col min="5128" max="5129" width="22" style="92" customWidth="1"/>
    <col min="5130" max="5142" width="8.875" style="92" customWidth="1"/>
    <col min="5143" max="5376" width="9" style="92"/>
    <col min="5377" max="5377" width="9.875" style="92" customWidth="1"/>
    <col min="5378" max="5378" width="5.25" style="92" customWidth="1"/>
    <col min="5379" max="5379" width="9" style="92" customWidth="1"/>
    <col min="5380" max="5380" width="4.375" style="92" customWidth="1"/>
    <col min="5381" max="5381" width="12" style="92" customWidth="1"/>
    <col min="5382" max="5382" width="4.625" style="92" customWidth="1"/>
    <col min="5383" max="5383" width="8.125" style="92" customWidth="1"/>
    <col min="5384" max="5385" width="22" style="92" customWidth="1"/>
    <col min="5386" max="5398" width="8.875" style="92" customWidth="1"/>
    <col min="5399" max="5632" width="9" style="92"/>
    <col min="5633" max="5633" width="9.875" style="92" customWidth="1"/>
    <col min="5634" max="5634" width="5.25" style="92" customWidth="1"/>
    <col min="5635" max="5635" width="9" style="92" customWidth="1"/>
    <col min="5636" max="5636" width="4.375" style="92" customWidth="1"/>
    <col min="5637" max="5637" width="12" style="92" customWidth="1"/>
    <col min="5638" max="5638" width="4.625" style="92" customWidth="1"/>
    <col min="5639" max="5639" width="8.125" style="92" customWidth="1"/>
    <col min="5640" max="5641" width="22" style="92" customWidth="1"/>
    <col min="5642" max="5654" width="8.875" style="92" customWidth="1"/>
    <col min="5655" max="5888" width="9" style="92"/>
    <col min="5889" max="5889" width="9.875" style="92" customWidth="1"/>
    <col min="5890" max="5890" width="5.25" style="92" customWidth="1"/>
    <col min="5891" max="5891" width="9" style="92" customWidth="1"/>
    <col min="5892" max="5892" width="4.375" style="92" customWidth="1"/>
    <col min="5893" max="5893" width="12" style="92" customWidth="1"/>
    <col min="5894" max="5894" width="4.625" style="92" customWidth="1"/>
    <col min="5895" max="5895" width="8.125" style="92" customWidth="1"/>
    <col min="5896" max="5897" width="22" style="92" customWidth="1"/>
    <col min="5898" max="5910" width="8.875" style="92" customWidth="1"/>
    <col min="5911" max="6144" width="9" style="92"/>
    <col min="6145" max="6145" width="9.875" style="92" customWidth="1"/>
    <col min="6146" max="6146" width="5.25" style="92" customWidth="1"/>
    <col min="6147" max="6147" width="9" style="92" customWidth="1"/>
    <col min="6148" max="6148" width="4.375" style="92" customWidth="1"/>
    <col min="6149" max="6149" width="12" style="92" customWidth="1"/>
    <col min="6150" max="6150" width="4.625" style="92" customWidth="1"/>
    <col min="6151" max="6151" width="8.125" style="92" customWidth="1"/>
    <col min="6152" max="6153" width="22" style="92" customWidth="1"/>
    <col min="6154" max="6166" width="8.875" style="92" customWidth="1"/>
    <col min="6167" max="6400" width="9" style="92"/>
    <col min="6401" max="6401" width="9.875" style="92" customWidth="1"/>
    <col min="6402" max="6402" width="5.25" style="92" customWidth="1"/>
    <col min="6403" max="6403" width="9" style="92" customWidth="1"/>
    <col min="6404" max="6404" width="4.375" style="92" customWidth="1"/>
    <col min="6405" max="6405" width="12" style="92" customWidth="1"/>
    <col min="6406" max="6406" width="4.625" style="92" customWidth="1"/>
    <col min="6407" max="6407" width="8.125" style="92" customWidth="1"/>
    <col min="6408" max="6409" width="22" style="92" customWidth="1"/>
    <col min="6410" max="6422" width="8.875" style="92" customWidth="1"/>
    <col min="6423" max="6656" width="9" style="92"/>
    <col min="6657" max="6657" width="9.875" style="92" customWidth="1"/>
    <col min="6658" max="6658" width="5.25" style="92" customWidth="1"/>
    <col min="6659" max="6659" width="9" style="92" customWidth="1"/>
    <col min="6660" max="6660" width="4.375" style="92" customWidth="1"/>
    <col min="6661" max="6661" width="12" style="92" customWidth="1"/>
    <col min="6662" max="6662" width="4.625" style="92" customWidth="1"/>
    <col min="6663" max="6663" width="8.125" style="92" customWidth="1"/>
    <col min="6664" max="6665" width="22" style="92" customWidth="1"/>
    <col min="6666" max="6678" width="8.875" style="92" customWidth="1"/>
    <col min="6679" max="6912" width="9" style="92"/>
    <col min="6913" max="6913" width="9.875" style="92" customWidth="1"/>
    <col min="6914" max="6914" width="5.25" style="92" customWidth="1"/>
    <col min="6915" max="6915" width="9" style="92" customWidth="1"/>
    <col min="6916" max="6916" width="4.375" style="92" customWidth="1"/>
    <col min="6917" max="6917" width="12" style="92" customWidth="1"/>
    <col min="6918" max="6918" width="4.625" style="92" customWidth="1"/>
    <col min="6919" max="6919" width="8.125" style="92" customWidth="1"/>
    <col min="6920" max="6921" width="22" style="92" customWidth="1"/>
    <col min="6922" max="6934" width="8.875" style="92" customWidth="1"/>
    <col min="6935" max="7168" width="9" style="92"/>
    <col min="7169" max="7169" width="9.875" style="92" customWidth="1"/>
    <col min="7170" max="7170" width="5.25" style="92" customWidth="1"/>
    <col min="7171" max="7171" width="9" style="92" customWidth="1"/>
    <col min="7172" max="7172" width="4.375" style="92" customWidth="1"/>
    <col min="7173" max="7173" width="12" style="92" customWidth="1"/>
    <col min="7174" max="7174" width="4.625" style="92" customWidth="1"/>
    <col min="7175" max="7175" width="8.125" style="92" customWidth="1"/>
    <col min="7176" max="7177" width="22" style="92" customWidth="1"/>
    <col min="7178" max="7190" width="8.875" style="92" customWidth="1"/>
    <col min="7191" max="7424" width="9" style="92"/>
    <col min="7425" max="7425" width="9.875" style="92" customWidth="1"/>
    <col min="7426" max="7426" width="5.25" style="92" customWidth="1"/>
    <col min="7427" max="7427" width="9" style="92" customWidth="1"/>
    <col min="7428" max="7428" width="4.375" style="92" customWidth="1"/>
    <col min="7429" max="7429" width="12" style="92" customWidth="1"/>
    <col min="7430" max="7430" width="4.625" style="92" customWidth="1"/>
    <col min="7431" max="7431" width="8.125" style="92" customWidth="1"/>
    <col min="7432" max="7433" width="22" style="92" customWidth="1"/>
    <col min="7434" max="7446" width="8.875" style="92" customWidth="1"/>
    <col min="7447" max="7680" width="9" style="92"/>
    <col min="7681" max="7681" width="9.875" style="92" customWidth="1"/>
    <col min="7682" max="7682" width="5.25" style="92" customWidth="1"/>
    <col min="7683" max="7683" width="9" style="92" customWidth="1"/>
    <col min="7684" max="7684" width="4.375" style="92" customWidth="1"/>
    <col min="7685" max="7685" width="12" style="92" customWidth="1"/>
    <col min="7686" max="7686" width="4.625" style="92" customWidth="1"/>
    <col min="7687" max="7687" width="8.125" style="92" customWidth="1"/>
    <col min="7688" max="7689" width="22" style="92" customWidth="1"/>
    <col min="7690" max="7702" width="8.875" style="92" customWidth="1"/>
    <col min="7703" max="7936" width="9" style="92"/>
    <col min="7937" max="7937" width="9.875" style="92" customWidth="1"/>
    <col min="7938" max="7938" width="5.25" style="92" customWidth="1"/>
    <col min="7939" max="7939" width="9" style="92" customWidth="1"/>
    <col min="7940" max="7940" width="4.375" style="92" customWidth="1"/>
    <col min="7941" max="7941" width="12" style="92" customWidth="1"/>
    <col min="7942" max="7942" width="4.625" style="92" customWidth="1"/>
    <col min="7943" max="7943" width="8.125" style="92" customWidth="1"/>
    <col min="7944" max="7945" width="22" style="92" customWidth="1"/>
    <col min="7946" max="7958" width="8.875" style="92" customWidth="1"/>
    <col min="7959" max="8192" width="9" style="92"/>
    <col min="8193" max="8193" width="9.875" style="92" customWidth="1"/>
    <col min="8194" max="8194" width="5.25" style="92" customWidth="1"/>
    <col min="8195" max="8195" width="9" style="92" customWidth="1"/>
    <col min="8196" max="8196" width="4.375" style="92" customWidth="1"/>
    <col min="8197" max="8197" width="12" style="92" customWidth="1"/>
    <col min="8198" max="8198" width="4.625" style="92" customWidth="1"/>
    <col min="8199" max="8199" width="8.125" style="92" customWidth="1"/>
    <col min="8200" max="8201" width="22" style="92" customWidth="1"/>
    <col min="8202" max="8214" width="8.875" style="92" customWidth="1"/>
    <col min="8215" max="8448" width="9" style="92"/>
    <col min="8449" max="8449" width="9.875" style="92" customWidth="1"/>
    <col min="8450" max="8450" width="5.25" style="92" customWidth="1"/>
    <col min="8451" max="8451" width="9" style="92" customWidth="1"/>
    <col min="8452" max="8452" width="4.375" style="92" customWidth="1"/>
    <col min="8453" max="8453" width="12" style="92" customWidth="1"/>
    <col min="8454" max="8454" width="4.625" style="92" customWidth="1"/>
    <col min="8455" max="8455" width="8.125" style="92" customWidth="1"/>
    <col min="8456" max="8457" width="22" style="92" customWidth="1"/>
    <col min="8458" max="8470" width="8.875" style="92" customWidth="1"/>
    <col min="8471" max="8704" width="9" style="92"/>
    <col min="8705" max="8705" width="9.875" style="92" customWidth="1"/>
    <col min="8706" max="8706" width="5.25" style="92" customWidth="1"/>
    <col min="8707" max="8707" width="9" style="92" customWidth="1"/>
    <col min="8708" max="8708" width="4.375" style="92" customWidth="1"/>
    <col min="8709" max="8709" width="12" style="92" customWidth="1"/>
    <col min="8710" max="8710" width="4.625" style="92" customWidth="1"/>
    <col min="8711" max="8711" width="8.125" style="92" customWidth="1"/>
    <col min="8712" max="8713" width="22" style="92" customWidth="1"/>
    <col min="8714" max="8726" width="8.875" style="92" customWidth="1"/>
    <col min="8727" max="8960" width="9" style="92"/>
    <col min="8961" max="8961" width="9.875" style="92" customWidth="1"/>
    <col min="8962" max="8962" width="5.25" style="92" customWidth="1"/>
    <col min="8963" max="8963" width="9" style="92" customWidth="1"/>
    <col min="8964" max="8964" width="4.375" style="92" customWidth="1"/>
    <col min="8965" max="8965" width="12" style="92" customWidth="1"/>
    <col min="8966" max="8966" width="4.625" style="92" customWidth="1"/>
    <col min="8967" max="8967" width="8.125" style="92" customWidth="1"/>
    <col min="8968" max="8969" width="22" style="92" customWidth="1"/>
    <col min="8970" max="8982" width="8.875" style="92" customWidth="1"/>
    <col min="8983" max="9216" width="9" style="92"/>
    <col min="9217" max="9217" width="9.875" style="92" customWidth="1"/>
    <col min="9218" max="9218" width="5.25" style="92" customWidth="1"/>
    <col min="9219" max="9219" width="9" style="92" customWidth="1"/>
    <col min="9220" max="9220" width="4.375" style="92" customWidth="1"/>
    <col min="9221" max="9221" width="12" style="92" customWidth="1"/>
    <col min="9222" max="9222" width="4.625" style="92" customWidth="1"/>
    <col min="9223" max="9223" width="8.125" style="92" customWidth="1"/>
    <col min="9224" max="9225" width="22" style="92" customWidth="1"/>
    <col min="9226" max="9238" width="8.875" style="92" customWidth="1"/>
    <col min="9239" max="9472" width="9" style="92"/>
    <col min="9473" max="9473" width="9.875" style="92" customWidth="1"/>
    <col min="9474" max="9474" width="5.25" style="92" customWidth="1"/>
    <col min="9475" max="9475" width="9" style="92" customWidth="1"/>
    <col min="9476" max="9476" width="4.375" style="92" customWidth="1"/>
    <col min="9477" max="9477" width="12" style="92" customWidth="1"/>
    <col min="9478" max="9478" width="4.625" style="92" customWidth="1"/>
    <col min="9479" max="9479" width="8.125" style="92" customWidth="1"/>
    <col min="9480" max="9481" width="22" style="92" customWidth="1"/>
    <col min="9482" max="9494" width="8.875" style="92" customWidth="1"/>
    <col min="9495" max="9728" width="9" style="92"/>
    <col min="9729" max="9729" width="9.875" style="92" customWidth="1"/>
    <col min="9730" max="9730" width="5.25" style="92" customWidth="1"/>
    <col min="9731" max="9731" width="9" style="92" customWidth="1"/>
    <col min="9732" max="9732" width="4.375" style="92" customWidth="1"/>
    <col min="9733" max="9733" width="12" style="92" customWidth="1"/>
    <col min="9734" max="9734" width="4.625" style="92" customWidth="1"/>
    <col min="9735" max="9735" width="8.125" style="92" customWidth="1"/>
    <col min="9736" max="9737" width="22" style="92" customWidth="1"/>
    <col min="9738" max="9750" width="8.875" style="92" customWidth="1"/>
    <col min="9751" max="9984" width="9" style="92"/>
    <col min="9985" max="9985" width="9.875" style="92" customWidth="1"/>
    <col min="9986" max="9986" width="5.25" style="92" customWidth="1"/>
    <col min="9987" max="9987" width="9" style="92" customWidth="1"/>
    <col min="9988" max="9988" width="4.375" style="92" customWidth="1"/>
    <col min="9989" max="9989" width="12" style="92" customWidth="1"/>
    <col min="9990" max="9990" width="4.625" style="92" customWidth="1"/>
    <col min="9991" max="9991" width="8.125" style="92" customWidth="1"/>
    <col min="9992" max="9993" width="22" style="92" customWidth="1"/>
    <col min="9994" max="10006" width="8.875" style="92" customWidth="1"/>
    <col min="10007" max="10240" width="9" style="92"/>
    <col min="10241" max="10241" width="9.875" style="92" customWidth="1"/>
    <col min="10242" max="10242" width="5.25" style="92" customWidth="1"/>
    <col min="10243" max="10243" width="9" style="92" customWidth="1"/>
    <col min="10244" max="10244" width="4.375" style="92" customWidth="1"/>
    <col min="10245" max="10245" width="12" style="92" customWidth="1"/>
    <col min="10246" max="10246" width="4.625" style="92" customWidth="1"/>
    <col min="10247" max="10247" width="8.125" style="92" customWidth="1"/>
    <col min="10248" max="10249" width="22" style="92" customWidth="1"/>
    <col min="10250" max="10262" width="8.875" style="92" customWidth="1"/>
    <col min="10263" max="10496" width="9" style="92"/>
    <col min="10497" max="10497" width="9.875" style="92" customWidth="1"/>
    <col min="10498" max="10498" width="5.25" style="92" customWidth="1"/>
    <col min="10499" max="10499" width="9" style="92" customWidth="1"/>
    <col min="10500" max="10500" width="4.375" style="92" customWidth="1"/>
    <col min="10501" max="10501" width="12" style="92" customWidth="1"/>
    <col min="10502" max="10502" width="4.625" style="92" customWidth="1"/>
    <col min="10503" max="10503" width="8.125" style="92" customWidth="1"/>
    <col min="10504" max="10505" width="22" style="92" customWidth="1"/>
    <col min="10506" max="10518" width="8.875" style="92" customWidth="1"/>
    <col min="10519" max="10752" width="9" style="92"/>
    <col min="10753" max="10753" width="9.875" style="92" customWidth="1"/>
    <col min="10754" max="10754" width="5.25" style="92" customWidth="1"/>
    <col min="10755" max="10755" width="9" style="92" customWidth="1"/>
    <col min="10756" max="10756" width="4.375" style="92" customWidth="1"/>
    <col min="10757" max="10757" width="12" style="92" customWidth="1"/>
    <col min="10758" max="10758" width="4.625" style="92" customWidth="1"/>
    <col min="10759" max="10759" width="8.125" style="92" customWidth="1"/>
    <col min="10760" max="10761" width="22" style="92" customWidth="1"/>
    <col min="10762" max="10774" width="8.875" style="92" customWidth="1"/>
    <col min="10775" max="11008" width="9" style="92"/>
    <col min="11009" max="11009" width="9.875" style="92" customWidth="1"/>
    <col min="11010" max="11010" width="5.25" style="92" customWidth="1"/>
    <col min="11011" max="11011" width="9" style="92" customWidth="1"/>
    <col min="11012" max="11012" width="4.375" style="92" customWidth="1"/>
    <col min="11013" max="11013" width="12" style="92" customWidth="1"/>
    <col min="11014" max="11014" width="4.625" style="92" customWidth="1"/>
    <col min="11015" max="11015" width="8.125" style="92" customWidth="1"/>
    <col min="11016" max="11017" width="22" style="92" customWidth="1"/>
    <col min="11018" max="11030" width="8.875" style="92" customWidth="1"/>
    <col min="11031" max="11264" width="9" style="92"/>
    <col min="11265" max="11265" width="9.875" style="92" customWidth="1"/>
    <col min="11266" max="11266" width="5.25" style="92" customWidth="1"/>
    <col min="11267" max="11267" width="9" style="92" customWidth="1"/>
    <col min="11268" max="11268" width="4.375" style="92" customWidth="1"/>
    <col min="11269" max="11269" width="12" style="92" customWidth="1"/>
    <col min="11270" max="11270" width="4.625" style="92" customWidth="1"/>
    <col min="11271" max="11271" width="8.125" style="92" customWidth="1"/>
    <col min="11272" max="11273" width="22" style="92" customWidth="1"/>
    <col min="11274" max="11286" width="8.875" style="92" customWidth="1"/>
    <col min="11287" max="11520" width="9" style="92"/>
    <col min="11521" max="11521" width="9.875" style="92" customWidth="1"/>
    <col min="11522" max="11522" width="5.25" style="92" customWidth="1"/>
    <col min="11523" max="11523" width="9" style="92" customWidth="1"/>
    <col min="11524" max="11524" width="4.375" style="92" customWidth="1"/>
    <col min="11525" max="11525" width="12" style="92" customWidth="1"/>
    <col min="11526" max="11526" width="4.625" style="92" customWidth="1"/>
    <col min="11527" max="11527" width="8.125" style="92" customWidth="1"/>
    <col min="11528" max="11529" width="22" style="92" customWidth="1"/>
    <col min="11530" max="11542" width="8.875" style="92" customWidth="1"/>
    <col min="11543" max="11776" width="9" style="92"/>
    <col min="11777" max="11777" width="9.875" style="92" customWidth="1"/>
    <col min="11778" max="11778" width="5.25" style="92" customWidth="1"/>
    <col min="11779" max="11779" width="9" style="92" customWidth="1"/>
    <col min="11780" max="11780" width="4.375" style="92" customWidth="1"/>
    <col min="11781" max="11781" width="12" style="92" customWidth="1"/>
    <col min="11782" max="11782" width="4.625" style="92" customWidth="1"/>
    <col min="11783" max="11783" width="8.125" style="92" customWidth="1"/>
    <col min="11784" max="11785" width="22" style="92" customWidth="1"/>
    <col min="11786" max="11798" width="8.875" style="92" customWidth="1"/>
    <col min="11799" max="12032" width="9" style="92"/>
    <col min="12033" max="12033" width="9.875" style="92" customWidth="1"/>
    <col min="12034" max="12034" width="5.25" style="92" customWidth="1"/>
    <col min="12035" max="12035" width="9" style="92" customWidth="1"/>
    <col min="12036" max="12036" width="4.375" style="92" customWidth="1"/>
    <col min="12037" max="12037" width="12" style="92" customWidth="1"/>
    <col min="12038" max="12038" width="4.625" style="92" customWidth="1"/>
    <col min="12039" max="12039" width="8.125" style="92" customWidth="1"/>
    <col min="12040" max="12041" width="22" style="92" customWidth="1"/>
    <col min="12042" max="12054" width="8.875" style="92" customWidth="1"/>
    <col min="12055" max="12288" width="9" style="92"/>
    <col min="12289" max="12289" width="9.875" style="92" customWidth="1"/>
    <col min="12290" max="12290" width="5.25" style="92" customWidth="1"/>
    <col min="12291" max="12291" width="9" style="92" customWidth="1"/>
    <col min="12292" max="12292" width="4.375" style="92" customWidth="1"/>
    <col min="12293" max="12293" width="12" style="92" customWidth="1"/>
    <col min="12294" max="12294" width="4.625" style="92" customWidth="1"/>
    <col min="12295" max="12295" width="8.125" style="92" customWidth="1"/>
    <col min="12296" max="12297" width="22" style="92" customWidth="1"/>
    <col min="12298" max="12310" width="8.875" style="92" customWidth="1"/>
    <col min="12311" max="12544" width="9" style="92"/>
    <col min="12545" max="12545" width="9.875" style="92" customWidth="1"/>
    <col min="12546" max="12546" width="5.25" style="92" customWidth="1"/>
    <col min="12547" max="12547" width="9" style="92" customWidth="1"/>
    <col min="12548" max="12548" width="4.375" style="92" customWidth="1"/>
    <col min="12549" max="12549" width="12" style="92" customWidth="1"/>
    <col min="12550" max="12550" width="4.625" style="92" customWidth="1"/>
    <col min="12551" max="12551" width="8.125" style="92" customWidth="1"/>
    <col min="12552" max="12553" width="22" style="92" customWidth="1"/>
    <col min="12554" max="12566" width="8.875" style="92" customWidth="1"/>
    <col min="12567" max="12800" width="9" style="92"/>
    <col min="12801" max="12801" width="9.875" style="92" customWidth="1"/>
    <col min="12802" max="12802" width="5.25" style="92" customWidth="1"/>
    <col min="12803" max="12803" width="9" style="92" customWidth="1"/>
    <col min="12804" max="12804" width="4.375" style="92" customWidth="1"/>
    <col min="12805" max="12805" width="12" style="92" customWidth="1"/>
    <col min="12806" max="12806" width="4.625" style="92" customWidth="1"/>
    <col min="12807" max="12807" width="8.125" style="92" customWidth="1"/>
    <col min="12808" max="12809" width="22" style="92" customWidth="1"/>
    <col min="12810" max="12822" width="8.875" style="92" customWidth="1"/>
    <col min="12823" max="13056" width="9" style="92"/>
    <col min="13057" max="13057" width="9.875" style="92" customWidth="1"/>
    <col min="13058" max="13058" width="5.25" style="92" customWidth="1"/>
    <col min="13059" max="13059" width="9" style="92" customWidth="1"/>
    <col min="13060" max="13060" width="4.375" style="92" customWidth="1"/>
    <col min="13061" max="13061" width="12" style="92" customWidth="1"/>
    <col min="13062" max="13062" width="4.625" style="92" customWidth="1"/>
    <col min="13063" max="13063" width="8.125" style="92" customWidth="1"/>
    <col min="13064" max="13065" width="22" style="92" customWidth="1"/>
    <col min="13066" max="13078" width="8.875" style="92" customWidth="1"/>
    <col min="13079" max="13312" width="9" style="92"/>
    <col min="13313" max="13313" width="9.875" style="92" customWidth="1"/>
    <col min="13314" max="13314" width="5.25" style="92" customWidth="1"/>
    <col min="13315" max="13315" width="9" style="92" customWidth="1"/>
    <col min="13316" max="13316" width="4.375" style="92" customWidth="1"/>
    <col min="13317" max="13317" width="12" style="92" customWidth="1"/>
    <col min="13318" max="13318" width="4.625" style="92" customWidth="1"/>
    <col min="13319" max="13319" width="8.125" style="92" customWidth="1"/>
    <col min="13320" max="13321" width="22" style="92" customWidth="1"/>
    <col min="13322" max="13334" width="8.875" style="92" customWidth="1"/>
    <col min="13335" max="13568" width="9" style="92"/>
    <col min="13569" max="13569" width="9.875" style="92" customWidth="1"/>
    <col min="13570" max="13570" width="5.25" style="92" customWidth="1"/>
    <col min="13571" max="13571" width="9" style="92" customWidth="1"/>
    <col min="13572" max="13572" width="4.375" style="92" customWidth="1"/>
    <col min="13573" max="13573" width="12" style="92" customWidth="1"/>
    <col min="13574" max="13574" width="4.625" style="92" customWidth="1"/>
    <col min="13575" max="13575" width="8.125" style="92" customWidth="1"/>
    <col min="13576" max="13577" width="22" style="92" customWidth="1"/>
    <col min="13578" max="13590" width="8.875" style="92" customWidth="1"/>
    <col min="13591" max="13824" width="9" style="92"/>
    <col min="13825" max="13825" width="9.875" style="92" customWidth="1"/>
    <col min="13826" max="13826" width="5.25" style="92" customWidth="1"/>
    <col min="13827" max="13827" width="9" style="92" customWidth="1"/>
    <col min="13828" max="13828" width="4.375" style="92" customWidth="1"/>
    <col min="13829" max="13829" width="12" style="92" customWidth="1"/>
    <col min="13830" max="13830" width="4.625" style="92" customWidth="1"/>
    <col min="13831" max="13831" width="8.125" style="92" customWidth="1"/>
    <col min="13832" max="13833" width="22" style="92" customWidth="1"/>
    <col min="13834" max="13846" width="8.875" style="92" customWidth="1"/>
    <col min="13847" max="14080" width="9" style="92"/>
    <col min="14081" max="14081" width="9.875" style="92" customWidth="1"/>
    <col min="14082" max="14082" width="5.25" style="92" customWidth="1"/>
    <col min="14083" max="14083" width="9" style="92" customWidth="1"/>
    <col min="14084" max="14084" width="4.375" style="92" customWidth="1"/>
    <col min="14085" max="14085" width="12" style="92" customWidth="1"/>
    <col min="14086" max="14086" width="4.625" style="92" customWidth="1"/>
    <col min="14087" max="14087" width="8.125" style="92" customWidth="1"/>
    <col min="14088" max="14089" width="22" style="92" customWidth="1"/>
    <col min="14090" max="14102" width="8.875" style="92" customWidth="1"/>
    <col min="14103" max="14336" width="9" style="92"/>
    <col min="14337" max="14337" width="9.875" style="92" customWidth="1"/>
    <col min="14338" max="14338" width="5.25" style="92" customWidth="1"/>
    <col min="14339" max="14339" width="9" style="92" customWidth="1"/>
    <col min="14340" max="14340" width="4.375" style="92" customWidth="1"/>
    <col min="14341" max="14341" width="12" style="92" customWidth="1"/>
    <col min="14342" max="14342" width="4.625" style="92" customWidth="1"/>
    <col min="14343" max="14343" width="8.125" style="92" customWidth="1"/>
    <col min="14344" max="14345" width="22" style="92" customWidth="1"/>
    <col min="14346" max="14358" width="8.875" style="92" customWidth="1"/>
    <col min="14359" max="14592" width="9" style="92"/>
    <col min="14593" max="14593" width="9.875" style="92" customWidth="1"/>
    <col min="14594" max="14594" width="5.25" style="92" customWidth="1"/>
    <col min="14595" max="14595" width="9" style="92" customWidth="1"/>
    <col min="14596" max="14596" width="4.375" style="92" customWidth="1"/>
    <col min="14597" max="14597" width="12" style="92" customWidth="1"/>
    <col min="14598" max="14598" width="4.625" style="92" customWidth="1"/>
    <col min="14599" max="14599" width="8.125" style="92" customWidth="1"/>
    <col min="14600" max="14601" width="22" style="92" customWidth="1"/>
    <col min="14602" max="14614" width="8.875" style="92" customWidth="1"/>
    <col min="14615" max="14848" width="9" style="92"/>
    <col min="14849" max="14849" width="9.875" style="92" customWidth="1"/>
    <col min="14850" max="14850" width="5.25" style="92" customWidth="1"/>
    <col min="14851" max="14851" width="9" style="92" customWidth="1"/>
    <col min="14852" max="14852" width="4.375" style="92" customWidth="1"/>
    <col min="14853" max="14853" width="12" style="92" customWidth="1"/>
    <col min="14854" max="14854" width="4.625" style="92" customWidth="1"/>
    <col min="14855" max="14855" width="8.125" style="92" customWidth="1"/>
    <col min="14856" max="14857" width="22" style="92" customWidth="1"/>
    <col min="14858" max="14870" width="8.875" style="92" customWidth="1"/>
    <col min="14871" max="15104" width="9" style="92"/>
    <col min="15105" max="15105" width="9.875" style="92" customWidth="1"/>
    <col min="15106" max="15106" width="5.25" style="92" customWidth="1"/>
    <col min="15107" max="15107" width="9" style="92" customWidth="1"/>
    <col min="15108" max="15108" width="4.375" style="92" customWidth="1"/>
    <col min="15109" max="15109" width="12" style="92" customWidth="1"/>
    <col min="15110" max="15110" width="4.625" style="92" customWidth="1"/>
    <col min="15111" max="15111" width="8.125" style="92" customWidth="1"/>
    <col min="15112" max="15113" width="22" style="92" customWidth="1"/>
    <col min="15114" max="15126" width="8.875" style="92" customWidth="1"/>
    <col min="15127" max="15360" width="9" style="92"/>
    <col min="15361" max="15361" width="9.875" style="92" customWidth="1"/>
    <col min="15362" max="15362" width="5.25" style="92" customWidth="1"/>
    <col min="15363" max="15363" width="9" style="92" customWidth="1"/>
    <col min="15364" max="15364" width="4.375" style="92" customWidth="1"/>
    <col min="15365" max="15365" width="12" style="92" customWidth="1"/>
    <col min="15366" max="15366" width="4.625" style="92" customWidth="1"/>
    <col min="15367" max="15367" width="8.125" style="92" customWidth="1"/>
    <col min="15368" max="15369" width="22" style="92" customWidth="1"/>
    <col min="15370" max="15382" width="8.875" style="92" customWidth="1"/>
    <col min="15383" max="15616" width="9" style="92"/>
    <col min="15617" max="15617" width="9.875" style="92" customWidth="1"/>
    <col min="15618" max="15618" width="5.25" style="92" customWidth="1"/>
    <col min="15619" max="15619" width="9" style="92" customWidth="1"/>
    <col min="15620" max="15620" width="4.375" style="92" customWidth="1"/>
    <col min="15621" max="15621" width="12" style="92" customWidth="1"/>
    <col min="15622" max="15622" width="4.625" style="92" customWidth="1"/>
    <col min="15623" max="15623" width="8.125" style="92" customWidth="1"/>
    <col min="15624" max="15625" width="22" style="92" customWidth="1"/>
    <col min="15626" max="15638" width="8.875" style="92" customWidth="1"/>
    <col min="15639" max="15872" width="9" style="92"/>
    <col min="15873" max="15873" width="9.875" style="92" customWidth="1"/>
    <col min="15874" max="15874" width="5.25" style="92" customWidth="1"/>
    <col min="15875" max="15875" width="9" style="92" customWidth="1"/>
    <col min="15876" max="15876" width="4.375" style="92" customWidth="1"/>
    <col min="15877" max="15877" width="12" style="92" customWidth="1"/>
    <col min="15878" max="15878" width="4.625" style="92" customWidth="1"/>
    <col min="15879" max="15879" width="8.125" style="92" customWidth="1"/>
    <col min="15880" max="15881" width="22" style="92" customWidth="1"/>
    <col min="15882" max="15894" width="8.875" style="92" customWidth="1"/>
    <col min="15895" max="16128" width="9" style="92"/>
    <col min="16129" max="16129" width="9.875" style="92" customWidth="1"/>
    <col min="16130" max="16130" width="5.25" style="92" customWidth="1"/>
    <col min="16131" max="16131" width="9" style="92" customWidth="1"/>
    <col min="16132" max="16132" width="4.375" style="92" customWidth="1"/>
    <col min="16133" max="16133" width="12" style="92" customWidth="1"/>
    <col min="16134" max="16134" width="4.625" style="92" customWidth="1"/>
    <col min="16135" max="16135" width="8.125" style="92" customWidth="1"/>
    <col min="16136" max="16137" width="22" style="92" customWidth="1"/>
    <col min="16138" max="16150" width="8.875" style="92" customWidth="1"/>
    <col min="16151" max="16384" width="9" style="92"/>
  </cols>
  <sheetData>
    <row r="1" spans="1:22" ht="20.100000000000001" customHeight="1">
      <c r="A1" s="1054" t="s">
        <v>213</v>
      </c>
      <c r="B1" s="1054"/>
      <c r="C1" s="1054"/>
      <c r="D1" s="1054"/>
      <c r="E1" s="1054"/>
      <c r="F1" s="1054"/>
      <c r="G1" s="1054"/>
      <c r="H1" s="1054"/>
      <c r="I1" s="1054"/>
      <c r="J1" s="1054"/>
      <c r="K1" s="1054"/>
      <c r="L1" s="1054"/>
      <c r="M1" s="1054"/>
      <c r="N1" s="1054"/>
      <c r="O1" s="1054"/>
      <c r="P1" s="1054"/>
      <c r="Q1" s="1054"/>
      <c r="R1" s="1054"/>
      <c r="S1" s="1054"/>
      <c r="T1" s="1054"/>
      <c r="U1" s="1054"/>
      <c r="V1" s="1054"/>
    </row>
    <row r="2" spans="1:22" ht="21.95" customHeight="1">
      <c r="A2" s="1035" t="s">
        <v>214</v>
      </c>
      <c r="B2" s="1035" t="s">
        <v>215</v>
      </c>
      <c r="C2" s="1035" t="s">
        <v>2</v>
      </c>
      <c r="D2" s="1055" t="s">
        <v>4</v>
      </c>
      <c r="E2" s="1035" t="s">
        <v>3</v>
      </c>
      <c r="F2" s="1035" t="s">
        <v>4</v>
      </c>
      <c r="G2" s="1035" t="s">
        <v>5</v>
      </c>
      <c r="H2" s="1035" t="s">
        <v>7</v>
      </c>
      <c r="I2" s="1035" t="s">
        <v>216</v>
      </c>
      <c r="J2" s="1035" t="s">
        <v>160</v>
      </c>
      <c r="K2" s="1035"/>
      <c r="L2" s="1035"/>
      <c r="M2" s="1035"/>
      <c r="N2" s="1035"/>
      <c r="O2" s="1035"/>
      <c r="P2" s="1035" t="s">
        <v>9</v>
      </c>
      <c r="Q2" s="1035"/>
      <c r="R2" s="1035"/>
      <c r="S2" s="1035"/>
      <c r="T2" s="1035"/>
      <c r="U2" s="1035" t="s">
        <v>217</v>
      </c>
      <c r="V2" s="1035"/>
    </row>
    <row r="3" spans="1:22" ht="21.95" customHeight="1">
      <c r="A3" s="1035"/>
      <c r="B3" s="1035"/>
      <c r="C3" s="1035"/>
      <c r="D3" s="1055"/>
      <c r="E3" s="1035"/>
      <c r="F3" s="1035"/>
      <c r="G3" s="1035"/>
      <c r="H3" s="1035"/>
      <c r="I3" s="1035"/>
      <c r="J3" s="1035" t="s">
        <v>10</v>
      </c>
      <c r="K3" s="1035" t="s">
        <v>11</v>
      </c>
      <c r="L3" s="1035"/>
      <c r="M3" s="1035"/>
      <c r="N3" s="1035" t="s">
        <v>12</v>
      </c>
      <c r="O3" s="1035" t="s">
        <v>13</v>
      </c>
      <c r="P3" s="1035" t="s">
        <v>218</v>
      </c>
      <c r="Q3" s="1035" t="s">
        <v>219</v>
      </c>
      <c r="R3" s="1035" t="s">
        <v>220</v>
      </c>
      <c r="S3" s="1035" t="s">
        <v>14</v>
      </c>
      <c r="T3" s="1035" t="s">
        <v>221</v>
      </c>
      <c r="U3" s="1035" t="s">
        <v>222</v>
      </c>
      <c r="V3" s="1035" t="s">
        <v>102</v>
      </c>
    </row>
    <row r="4" spans="1:22" ht="51.75" customHeight="1">
      <c r="A4" s="1035"/>
      <c r="B4" s="1035"/>
      <c r="C4" s="1035"/>
      <c r="D4" s="1055"/>
      <c r="E4" s="1035"/>
      <c r="F4" s="1035"/>
      <c r="G4" s="1035"/>
      <c r="H4" s="1035"/>
      <c r="I4" s="1035"/>
      <c r="J4" s="1035"/>
      <c r="K4" s="96" t="s">
        <v>15</v>
      </c>
      <c r="L4" s="96" t="s">
        <v>16</v>
      </c>
      <c r="M4" s="96" t="s">
        <v>17</v>
      </c>
      <c r="N4" s="1035"/>
      <c r="O4" s="1035"/>
      <c r="P4" s="1035"/>
      <c r="Q4" s="1035"/>
      <c r="R4" s="1035"/>
      <c r="S4" s="1035"/>
      <c r="T4" s="1035"/>
      <c r="U4" s="1035"/>
      <c r="V4" s="1035"/>
    </row>
    <row r="5" spans="1:22" ht="21.95" customHeight="1">
      <c r="A5" s="97" t="s">
        <v>223</v>
      </c>
      <c r="B5" s="97" t="s">
        <v>224</v>
      </c>
      <c r="C5" s="97" t="s">
        <v>225</v>
      </c>
      <c r="D5" s="813" t="s">
        <v>226</v>
      </c>
      <c r="E5" s="97" t="s">
        <v>225</v>
      </c>
      <c r="F5" s="97" t="s">
        <v>226</v>
      </c>
      <c r="G5" s="97" t="s">
        <v>20</v>
      </c>
      <c r="H5" s="97" t="s">
        <v>202</v>
      </c>
      <c r="I5" s="97" t="s">
        <v>227</v>
      </c>
      <c r="J5" s="98">
        <v>0</v>
      </c>
      <c r="K5" s="98">
        <v>27000</v>
      </c>
      <c r="L5" s="98">
        <v>0</v>
      </c>
      <c r="M5" s="98">
        <v>0</v>
      </c>
      <c r="N5" s="98">
        <v>0</v>
      </c>
      <c r="O5" s="98">
        <v>0</v>
      </c>
      <c r="P5" s="98">
        <v>0</v>
      </c>
      <c r="Q5" s="98">
        <v>0</v>
      </c>
      <c r="R5" s="98">
        <v>0</v>
      </c>
      <c r="S5" s="98">
        <v>0</v>
      </c>
      <c r="T5" s="98">
        <v>0</v>
      </c>
      <c r="U5" s="98">
        <v>0</v>
      </c>
      <c r="V5" s="98">
        <v>0</v>
      </c>
    </row>
    <row r="6" spans="1:22" ht="21.95" customHeight="1">
      <c r="A6" s="97" t="s">
        <v>223</v>
      </c>
      <c r="B6" s="97" t="s">
        <v>224</v>
      </c>
      <c r="C6" s="97" t="s">
        <v>225</v>
      </c>
      <c r="D6" s="813" t="s">
        <v>226</v>
      </c>
      <c r="E6" s="97" t="s">
        <v>225</v>
      </c>
      <c r="F6" s="97" t="s">
        <v>226</v>
      </c>
      <c r="G6" s="97" t="s">
        <v>20</v>
      </c>
      <c r="H6" s="97" t="s">
        <v>202</v>
      </c>
      <c r="I6" s="97" t="s">
        <v>228</v>
      </c>
      <c r="J6" s="98">
        <v>0</v>
      </c>
      <c r="K6" s="98">
        <v>22500</v>
      </c>
      <c r="L6" s="98">
        <v>0</v>
      </c>
      <c r="M6" s="98">
        <v>0</v>
      </c>
      <c r="N6" s="98">
        <v>0</v>
      </c>
      <c r="O6" s="98">
        <v>0</v>
      </c>
      <c r="P6" s="98">
        <v>0</v>
      </c>
      <c r="Q6" s="98">
        <v>0</v>
      </c>
      <c r="R6" s="98">
        <v>0</v>
      </c>
      <c r="S6" s="98">
        <v>0</v>
      </c>
      <c r="T6" s="98">
        <v>0</v>
      </c>
      <c r="U6" s="98">
        <v>0</v>
      </c>
      <c r="V6" s="98">
        <v>0</v>
      </c>
    </row>
    <row r="7" spans="1:22" ht="62.25" customHeight="1">
      <c r="A7" s="97" t="s">
        <v>223</v>
      </c>
      <c r="B7" s="97" t="s">
        <v>224</v>
      </c>
      <c r="C7" s="97" t="s">
        <v>225</v>
      </c>
      <c r="D7" s="813" t="s">
        <v>226</v>
      </c>
      <c r="E7" s="97" t="s">
        <v>225</v>
      </c>
      <c r="F7" s="97" t="s">
        <v>226</v>
      </c>
      <c r="G7" s="97" t="s">
        <v>20</v>
      </c>
      <c r="H7" s="97" t="s">
        <v>229</v>
      </c>
      <c r="I7" s="97" t="s">
        <v>230</v>
      </c>
      <c r="J7" s="98">
        <v>0</v>
      </c>
      <c r="K7" s="98">
        <v>14000</v>
      </c>
      <c r="L7" s="98">
        <v>0</v>
      </c>
      <c r="M7" s="98">
        <v>0</v>
      </c>
      <c r="N7" s="98">
        <v>0</v>
      </c>
      <c r="O7" s="98">
        <v>0</v>
      </c>
      <c r="P7" s="98">
        <v>0</v>
      </c>
      <c r="Q7" s="98">
        <v>0</v>
      </c>
      <c r="R7" s="98">
        <v>0</v>
      </c>
      <c r="S7" s="98">
        <v>0</v>
      </c>
      <c r="T7" s="98">
        <v>0</v>
      </c>
      <c r="U7" s="98">
        <v>0</v>
      </c>
      <c r="V7" s="98">
        <v>0</v>
      </c>
    </row>
    <row r="8" spans="1:22" ht="21.95" customHeight="1">
      <c r="A8" s="97" t="s">
        <v>223</v>
      </c>
      <c r="B8" s="97" t="s">
        <v>224</v>
      </c>
      <c r="C8" s="97" t="s">
        <v>225</v>
      </c>
      <c r="D8" s="813" t="s">
        <v>226</v>
      </c>
      <c r="E8" s="97" t="s">
        <v>225</v>
      </c>
      <c r="F8" s="97" t="s">
        <v>226</v>
      </c>
      <c r="G8" s="97" t="s">
        <v>20</v>
      </c>
      <c r="H8" s="97" t="s">
        <v>231</v>
      </c>
      <c r="I8" s="97" t="s">
        <v>232</v>
      </c>
      <c r="J8" s="98">
        <v>0</v>
      </c>
      <c r="K8" s="98">
        <v>0</v>
      </c>
      <c r="L8" s="98">
        <v>0</v>
      </c>
      <c r="M8" s="98">
        <v>220000</v>
      </c>
      <c r="N8" s="98">
        <v>0</v>
      </c>
      <c r="O8" s="98">
        <v>0</v>
      </c>
      <c r="P8" s="98">
        <v>0</v>
      </c>
      <c r="Q8" s="98">
        <v>0</v>
      </c>
      <c r="R8" s="98">
        <v>0</v>
      </c>
      <c r="S8" s="98">
        <v>0</v>
      </c>
      <c r="T8" s="98">
        <v>0</v>
      </c>
      <c r="U8" s="98">
        <v>0</v>
      </c>
      <c r="V8" s="98">
        <v>0</v>
      </c>
    </row>
    <row r="9" spans="1:22" ht="21.95" customHeight="1">
      <c r="A9" s="97" t="s">
        <v>223</v>
      </c>
      <c r="B9" s="97" t="s">
        <v>224</v>
      </c>
      <c r="C9" s="97" t="s">
        <v>225</v>
      </c>
      <c r="D9" s="813" t="s">
        <v>226</v>
      </c>
      <c r="E9" s="97" t="s">
        <v>225</v>
      </c>
      <c r="F9" s="97" t="s">
        <v>226</v>
      </c>
      <c r="G9" s="97" t="s">
        <v>20</v>
      </c>
      <c r="H9" s="97" t="s">
        <v>233</v>
      </c>
      <c r="I9" s="97" t="s">
        <v>234</v>
      </c>
      <c r="J9" s="98">
        <v>0</v>
      </c>
      <c r="K9" s="98">
        <v>0</v>
      </c>
      <c r="L9" s="98">
        <v>0</v>
      </c>
      <c r="M9" s="98">
        <v>500000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0</v>
      </c>
      <c r="T9" s="98">
        <v>0</v>
      </c>
      <c r="U9" s="98">
        <v>0</v>
      </c>
      <c r="V9" s="98">
        <v>0</v>
      </c>
    </row>
    <row r="10" spans="1:22" ht="21.95" customHeight="1">
      <c r="A10" s="97" t="s">
        <v>223</v>
      </c>
      <c r="B10" s="97" t="s">
        <v>224</v>
      </c>
      <c r="C10" s="97" t="s">
        <v>225</v>
      </c>
      <c r="D10" s="813" t="s">
        <v>226</v>
      </c>
      <c r="E10" s="97" t="s">
        <v>225</v>
      </c>
      <c r="F10" s="97" t="s">
        <v>226</v>
      </c>
      <c r="G10" s="97" t="s">
        <v>20</v>
      </c>
      <c r="H10" s="97" t="s">
        <v>235</v>
      </c>
      <c r="I10" s="97" t="s">
        <v>236</v>
      </c>
      <c r="J10" s="98">
        <v>0</v>
      </c>
      <c r="K10" s="98">
        <v>20000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0</v>
      </c>
      <c r="T10" s="98">
        <v>0</v>
      </c>
      <c r="U10" s="98">
        <v>0</v>
      </c>
      <c r="V10" s="98">
        <v>0</v>
      </c>
    </row>
    <row r="11" spans="1:22" ht="45.75" customHeight="1">
      <c r="A11" s="97" t="s">
        <v>223</v>
      </c>
      <c r="B11" s="97" t="s">
        <v>224</v>
      </c>
      <c r="C11" s="97" t="s">
        <v>225</v>
      </c>
      <c r="D11" s="813" t="s">
        <v>226</v>
      </c>
      <c r="E11" s="97" t="s">
        <v>225</v>
      </c>
      <c r="F11" s="97" t="s">
        <v>226</v>
      </c>
      <c r="G11" s="97" t="s">
        <v>20</v>
      </c>
      <c r="H11" s="97" t="s">
        <v>237</v>
      </c>
      <c r="I11" s="812" t="s">
        <v>238</v>
      </c>
      <c r="J11" s="98">
        <v>0</v>
      </c>
      <c r="K11" s="98">
        <v>0</v>
      </c>
      <c r="L11" s="98">
        <v>0</v>
      </c>
      <c r="M11" s="98">
        <v>500000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</row>
    <row r="12" spans="1:22" ht="30" customHeight="1">
      <c r="A12" s="97" t="s">
        <v>223</v>
      </c>
      <c r="B12" s="97" t="s">
        <v>224</v>
      </c>
      <c r="C12" s="97" t="s">
        <v>225</v>
      </c>
      <c r="D12" s="813" t="s">
        <v>226</v>
      </c>
      <c r="E12" s="97" t="s">
        <v>225</v>
      </c>
      <c r="F12" s="97" t="s">
        <v>226</v>
      </c>
      <c r="G12" s="97" t="s">
        <v>20</v>
      </c>
      <c r="H12" s="97" t="s">
        <v>1018</v>
      </c>
      <c r="I12" s="97" t="s">
        <v>239</v>
      </c>
      <c r="J12" s="98">
        <v>0</v>
      </c>
      <c r="K12" s="98">
        <v>10000</v>
      </c>
      <c r="L12" s="98">
        <v>0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8">
        <v>0</v>
      </c>
    </row>
    <row r="13" spans="1:22" ht="44.25" customHeight="1">
      <c r="A13" s="97" t="s">
        <v>223</v>
      </c>
      <c r="B13" s="97" t="s">
        <v>224</v>
      </c>
      <c r="C13" s="97" t="s">
        <v>225</v>
      </c>
      <c r="D13" s="813" t="s">
        <v>226</v>
      </c>
      <c r="E13" s="97" t="s">
        <v>225</v>
      </c>
      <c r="F13" s="97" t="s">
        <v>226</v>
      </c>
      <c r="G13" s="97" t="s">
        <v>20</v>
      </c>
      <c r="H13" s="97" t="s">
        <v>240</v>
      </c>
      <c r="I13" s="97" t="s">
        <v>241</v>
      </c>
      <c r="J13" s="98">
        <v>0</v>
      </c>
      <c r="K13" s="98">
        <v>15000</v>
      </c>
      <c r="L13" s="98">
        <v>0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0</v>
      </c>
      <c r="T13" s="98">
        <v>0</v>
      </c>
      <c r="U13" s="98">
        <v>0</v>
      </c>
      <c r="V13" s="98">
        <v>0</v>
      </c>
    </row>
    <row r="14" spans="1:22" ht="64.5" customHeight="1">
      <c r="A14" s="97" t="s">
        <v>223</v>
      </c>
      <c r="B14" s="97" t="s">
        <v>224</v>
      </c>
      <c r="C14" s="97" t="s">
        <v>225</v>
      </c>
      <c r="D14" s="813" t="s">
        <v>226</v>
      </c>
      <c r="E14" s="97" t="s">
        <v>225</v>
      </c>
      <c r="F14" s="97" t="s">
        <v>226</v>
      </c>
      <c r="G14" s="97" t="s">
        <v>20</v>
      </c>
      <c r="H14" s="97" t="s">
        <v>240</v>
      </c>
      <c r="I14" s="97" t="s">
        <v>242</v>
      </c>
      <c r="J14" s="98">
        <v>0</v>
      </c>
      <c r="K14" s="98">
        <v>14500</v>
      </c>
      <c r="L14" s="98">
        <v>0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</row>
    <row r="15" spans="1:22" ht="63" customHeight="1">
      <c r="A15" s="97" t="s">
        <v>223</v>
      </c>
      <c r="B15" s="97" t="s">
        <v>224</v>
      </c>
      <c r="C15" s="97" t="s">
        <v>225</v>
      </c>
      <c r="D15" s="813" t="s">
        <v>226</v>
      </c>
      <c r="E15" s="97" t="s">
        <v>225</v>
      </c>
      <c r="F15" s="97" t="s">
        <v>226</v>
      </c>
      <c r="G15" s="97" t="s">
        <v>20</v>
      </c>
      <c r="H15" s="97" t="s">
        <v>243</v>
      </c>
      <c r="I15" s="97" t="s">
        <v>244</v>
      </c>
      <c r="J15" s="98">
        <v>0</v>
      </c>
      <c r="K15" s="98">
        <v>65000</v>
      </c>
      <c r="L15" s="98">
        <v>0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0</v>
      </c>
      <c r="T15" s="98">
        <v>0</v>
      </c>
      <c r="U15" s="98">
        <v>0</v>
      </c>
      <c r="V15" s="98">
        <v>0</v>
      </c>
    </row>
    <row r="16" spans="1:22" ht="69" customHeight="1">
      <c r="A16" s="97" t="s">
        <v>223</v>
      </c>
      <c r="B16" s="97" t="s">
        <v>224</v>
      </c>
      <c r="C16" s="97" t="s">
        <v>225</v>
      </c>
      <c r="D16" s="813" t="s">
        <v>226</v>
      </c>
      <c r="E16" s="97" t="s">
        <v>225</v>
      </c>
      <c r="F16" s="97" t="s">
        <v>226</v>
      </c>
      <c r="G16" s="97" t="s">
        <v>20</v>
      </c>
      <c r="H16" s="97" t="s">
        <v>243</v>
      </c>
      <c r="I16" s="97" t="s">
        <v>245</v>
      </c>
      <c r="J16" s="98">
        <v>0</v>
      </c>
      <c r="K16" s="98">
        <v>68000</v>
      </c>
      <c r="L16" s="98">
        <v>0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8">
        <v>0</v>
      </c>
    </row>
    <row r="17" spans="1:22" ht="41.25" customHeight="1">
      <c r="A17" s="97" t="s">
        <v>223</v>
      </c>
      <c r="B17" s="97" t="s">
        <v>224</v>
      </c>
      <c r="C17" s="97" t="s">
        <v>225</v>
      </c>
      <c r="D17" s="813" t="s">
        <v>226</v>
      </c>
      <c r="E17" s="97" t="s">
        <v>225</v>
      </c>
      <c r="F17" s="97" t="s">
        <v>226</v>
      </c>
      <c r="G17" s="97" t="s">
        <v>20</v>
      </c>
      <c r="H17" s="97" t="s">
        <v>246</v>
      </c>
      <c r="I17" s="97" t="s">
        <v>241</v>
      </c>
      <c r="J17" s="98">
        <v>0</v>
      </c>
      <c r="K17" s="98">
        <v>0</v>
      </c>
      <c r="L17" s="98">
        <v>0</v>
      </c>
      <c r="M17" s="98">
        <v>70000</v>
      </c>
      <c r="N17" s="98">
        <v>0</v>
      </c>
      <c r="O17" s="98">
        <v>0</v>
      </c>
      <c r="P17" s="98">
        <v>0</v>
      </c>
      <c r="Q17" s="98">
        <v>0</v>
      </c>
      <c r="R17" s="98">
        <v>0</v>
      </c>
      <c r="S17" s="98">
        <v>0</v>
      </c>
      <c r="T17" s="98">
        <v>0</v>
      </c>
      <c r="U17" s="98">
        <v>0</v>
      </c>
      <c r="V17" s="98">
        <v>0</v>
      </c>
    </row>
    <row r="18" spans="1:22" ht="42.75" customHeight="1">
      <c r="A18" s="97" t="s">
        <v>223</v>
      </c>
      <c r="B18" s="97" t="s">
        <v>224</v>
      </c>
      <c r="C18" s="97" t="s">
        <v>225</v>
      </c>
      <c r="D18" s="813" t="s">
        <v>226</v>
      </c>
      <c r="E18" s="97" t="s">
        <v>225</v>
      </c>
      <c r="F18" s="97" t="s">
        <v>226</v>
      </c>
      <c r="G18" s="97" t="s">
        <v>20</v>
      </c>
      <c r="H18" s="97" t="s">
        <v>204</v>
      </c>
      <c r="I18" s="97" t="s">
        <v>247</v>
      </c>
      <c r="J18" s="98">
        <v>0</v>
      </c>
      <c r="K18" s="98">
        <v>18000</v>
      </c>
      <c r="L18" s="98">
        <v>0</v>
      </c>
      <c r="M18" s="98">
        <v>0</v>
      </c>
      <c r="N18" s="98">
        <v>0</v>
      </c>
      <c r="O18" s="98">
        <v>0</v>
      </c>
      <c r="P18" s="98">
        <v>0</v>
      </c>
      <c r="Q18" s="98">
        <v>0</v>
      </c>
      <c r="R18" s="98">
        <v>0</v>
      </c>
      <c r="S18" s="98">
        <v>0</v>
      </c>
      <c r="T18" s="98">
        <v>0</v>
      </c>
      <c r="U18" s="98">
        <v>0</v>
      </c>
      <c r="V18" s="98">
        <v>0</v>
      </c>
    </row>
    <row r="19" spans="1:22" ht="39" customHeight="1">
      <c r="A19" s="97" t="s">
        <v>223</v>
      </c>
      <c r="B19" s="97" t="s">
        <v>224</v>
      </c>
      <c r="C19" s="97" t="s">
        <v>225</v>
      </c>
      <c r="D19" s="813" t="s">
        <v>226</v>
      </c>
      <c r="E19" s="97" t="s">
        <v>225</v>
      </c>
      <c r="F19" s="97" t="s">
        <v>226</v>
      </c>
      <c r="G19" s="97" t="s">
        <v>20</v>
      </c>
      <c r="H19" s="97" t="s">
        <v>204</v>
      </c>
      <c r="I19" s="97" t="s">
        <v>248</v>
      </c>
      <c r="J19" s="98">
        <v>0</v>
      </c>
      <c r="K19" s="98">
        <v>18000</v>
      </c>
      <c r="L19" s="98">
        <v>0</v>
      </c>
      <c r="M19" s="98">
        <v>0</v>
      </c>
      <c r="N19" s="98">
        <v>0</v>
      </c>
      <c r="O19" s="98">
        <v>0</v>
      </c>
      <c r="P19" s="98">
        <v>0</v>
      </c>
      <c r="Q19" s="98">
        <v>0</v>
      </c>
      <c r="R19" s="98">
        <v>0</v>
      </c>
      <c r="S19" s="98">
        <v>0</v>
      </c>
      <c r="T19" s="98">
        <v>0</v>
      </c>
      <c r="U19" s="98">
        <v>0</v>
      </c>
      <c r="V19" s="98">
        <v>0</v>
      </c>
    </row>
    <row r="20" spans="1:22" ht="21.95" customHeight="1">
      <c r="A20" s="97" t="s">
        <v>223</v>
      </c>
      <c r="B20" s="97" t="s">
        <v>224</v>
      </c>
      <c r="C20" s="97" t="s">
        <v>225</v>
      </c>
      <c r="D20" s="813" t="s">
        <v>226</v>
      </c>
      <c r="E20" s="97" t="s">
        <v>225</v>
      </c>
      <c r="F20" s="97" t="s">
        <v>226</v>
      </c>
      <c r="G20" s="97" t="s">
        <v>20</v>
      </c>
      <c r="H20" s="97" t="s">
        <v>249</v>
      </c>
      <c r="I20" s="97" t="s">
        <v>250</v>
      </c>
      <c r="J20" s="98">
        <v>0</v>
      </c>
      <c r="K20" s="98">
        <v>20000</v>
      </c>
      <c r="L20" s="98">
        <v>0</v>
      </c>
      <c r="M20" s="98">
        <v>0</v>
      </c>
      <c r="N20" s="98">
        <v>0</v>
      </c>
      <c r="O20" s="98">
        <v>0</v>
      </c>
      <c r="P20" s="98">
        <v>0</v>
      </c>
      <c r="Q20" s="98">
        <v>0</v>
      </c>
      <c r="R20" s="98">
        <v>0</v>
      </c>
      <c r="S20" s="98">
        <v>0</v>
      </c>
      <c r="T20" s="98">
        <v>0</v>
      </c>
      <c r="U20" s="98">
        <v>0</v>
      </c>
      <c r="V20" s="98">
        <v>0</v>
      </c>
    </row>
    <row r="21" spans="1:22" ht="41.25" customHeight="1">
      <c r="A21" s="97" t="s">
        <v>223</v>
      </c>
      <c r="B21" s="97" t="s">
        <v>224</v>
      </c>
      <c r="C21" s="97" t="s">
        <v>225</v>
      </c>
      <c r="D21" s="813" t="s">
        <v>226</v>
      </c>
      <c r="E21" s="97" t="s">
        <v>225</v>
      </c>
      <c r="F21" s="97" t="s">
        <v>226</v>
      </c>
      <c r="G21" s="97" t="s">
        <v>20</v>
      </c>
      <c r="H21" s="97" t="s">
        <v>251</v>
      </c>
      <c r="I21" s="97" t="s">
        <v>252</v>
      </c>
      <c r="J21" s="98">
        <v>0</v>
      </c>
      <c r="K21" s="98">
        <v>20000</v>
      </c>
      <c r="L21" s="98">
        <v>0</v>
      </c>
      <c r="M21" s="98">
        <v>0</v>
      </c>
      <c r="N21" s="98">
        <v>0</v>
      </c>
      <c r="O21" s="98">
        <v>0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8">
        <v>0</v>
      </c>
    </row>
    <row r="22" spans="1:22" ht="42.75" customHeight="1">
      <c r="A22" s="97" t="s">
        <v>223</v>
      </c>
      <c r="B22" s="97" t="s">
        <v>224</v>
      </c>
      <c r="C22" s="97" t="s">
        <v>225</v>
      </c>
      <c r="D22" s="813" t="s">
        <v>226</v>
      </c>
      <c r="E22" s="97" t="s">
        <v>225</v>
      </c>
      <c r="F22" s="97" t="s">
        <v>226</v>
      </c>
      <c r="G22" s="97" t="s">
        <v>20</v>
      </c>
      <c r="H22" s="97" t="s">
        <v>253</v>
      </c>
      <c r="I22" s="97" t="s">
        <v>254</v>
      </c>
      <c r="J22" s="98">
        <v>0</v>
      </c>
      <c r="K22" s="98">
        <v>0</v>
      </c>
      <c r="L22" s="98">
        <v>0</v>
      </c>
      <c r="M22" s="98">
        <v>264000</v>
      </c>
      <c r="N22" s="98">
        <v>0</v>
      </c>
      <c r="O22" s="98">
        <v>0</v>
      </c>
      <c r="P22" s="98">
        <v>0</v>
      </c>
      <c r="Q22" s="98">
        <v>0</v>
      </c>
      <c r="R22" s="98">
        <v>0</v>
      </c>
      <c r="S22" s="98">
        <v>0</v>
      </c>
      <c r="T22" s="98">
        <v>0</v>
      </c>
      <c r="U22" s="98">
        <v>0</v>
      </c>
      <c r="V22" s="98">
        <v>0</v>
      </c>
    </row>
    <row r="23" spans="1:22" ht="21.95" customHeight="1">
      <c r="A23" s="97" t="s">
        <v>223</v>
      </c>
      <c r="B23" s="97" t="s">
        <v>224</v>
      </c>
      <c r="C23" s="97" t="s">
        <v>225</v>
      </c>
      <c r="D23" s="813" t="s">
        <v>226</v>
      </c>
      <c r="E23" s="97" t="s">
        <v>225</v>
      </c>
      <c r="F23" s="97" t="s">
        <v>226</v>
      </c>
      <c r="G23" s="97" t="s">
        <v>20</v>
      </c>
      <c r="H23" s="97" t="s">
        <v>206</v>
      </c>
      <c r="I23" s="97" t="s">
        <v>241</v>
      </c>
      <c r="J23" s="98">
        <v>0</v>
      </c>
      <c r="K23" s="98">
        <v>70000</v>
      </c>
      <c r="L23" s="98">
        <v>0</v>
      </c>
      <c r="M23" s="98">
        <v>0</v>
      </c>
      <c r="N23" s="98">
        <v>0</v>
      </c>
      <c r="O23" s="98">
        <v>0</v>
      </c>
      <c r="P23" s="98">
        <v>0</v>
      </c>
      <c r="Q23" s="98">
        <v>0</v>
      </c>
      <c r="R23" s="98">
        <v>0</v>
      </c>
      <c r="S23" s="98">
        <v>0</v>
      </c>
      <c r="T23" s="98">
        <v>0</v>
      </c>
      <c r="U23" s="98">
        <v>0</v>
      </c>
      <c r="V23" s="98">
        <v>0</v>
      </c>
    </row>
    <row r="24" spans="1:22" ht="39.75" customHeight="1">
      <c r="A24" s="97" t="s">
        <v>223</v>
      </c>
      <c r="B24" s="97" t="s">
        <v>224</v>
      </c>
      <c r="C24" s="97" t="s">
        <v>225</v>
      </c>
      <c r="D24" s="813" t="s">
        <v>226</v>
      </c>
      <c r="E24" s="97" t="s">
        <v>225</v>
      </c>
      <c r="F24" s="97" t="s">
        <v>226</v>
      </c>
      <c r="G24" s="97" t="s">
        <v>20</v>
      </c>
      <c r="H24" s="97" t="s">
        <v>255</v>
      </c>
      <c r="I24" s="97" t="s">
        <v>256</v>
      </c>
      <c r="J24" s="98">
        <v>0</v>
      </c>
      <c r="K24" s="98">
        <v>50000</v>
      </c>
      <c r="L24" s="98">
        <v>0</v>
      </c>
      <c r="M24" s="98">
        <v>0</v>
      </c>
      <c r="N24" s="98">
        <v>0</v>
      </c>
      <c r="O24" s="98">
        <v>0</v>
      </c>
      <c r="P24" s="98">
        <v>0</v>
      </c>
      <c r="Q24" s="98">
        <v>0</v>
      </c>
      <c r="R24" s="98">
        <v>0</v>
      </c>
      <c r="S24" s="98">
        <v>0</v>
      </c>
      <c r="T24" s="98">
        <v>0</v>
      </c>
      <c r="U24" s="98">
        <v>0</v>
      </c>
      <c r="V24" s="98">
        <v>0</v>
      </c>
    </row>
    <row r="25" spans="1:22" ht="21.95" customHeight="1">
      <c r="A25" s="97" t="s">
        <v>223</v>
      </c>
      <c r="B25" s="97" t="s">
        <v>224</v>
      </c>
      <c r="C25" s="97" t="s">
        <v>225</v>
      </c>
      <c r="D25" s="813" t="s">
        <v>226</v>
      </c>
      <c r="E25" s="97" t="s">
        <v>225</v>
      </c>
      <c r="F25" s="97" t="s">
        <v>226</v>
      </c>
      <c r="G25" s="97" t="s">
        <v>22</v>
      </c>
      <c r="H25" s="97" t="s">
        <v>197</v>
      </c>
      <c r="I25" s="97" t="s">
        <v>257</v>
      </c>
      <c r="J25" s="98">
        <v>0</v>
      </c>
      <c r="K25" s="98">
        <v>40251.33</v>
      </c>
      <c r="L25" s="98">
        <v>0</v>
      </c>
      <c r="M25" s="98">
        <v>0</v>
      </c>
      <c r="N25" s="98">
        <v>0</v>
      </c>
      <c r="O25" s="98">
        <v>0</v>
      </c>
      <c r="P25" s="98">
        <v>0</v>
      </c>
      <c r="Q25" s="98">
        <v>0</v>
      </c>
      <c r="R25" s="98">
        <v>0</v>
      </c>
      <c r="S25" s="98">
        <v>0</v>
      </c>
      <c r="T25" s="98">
        <v>0</v>
      </c>
      <c r="U25" s="98">
        <v>0</v>
      </c>
      <c r="V25" s="98">
        <v>0</v>
      </c>
    </row>
    <row r="26" spans="1:22" ht="38.25" customHeight="1">
      <c r="A26" s="97" t="s">
        <v>223</v>
      </c>
      <c r="B26" s="97" t="s">
        <v>224</v>
      </c>
      <c r="C26" s="97" t="s">
        <v>225</v>
      </c>
      <c r="D26" s="813" t="s">
        <v>226</v>
      </c>
      <c r="E26" s="97" t="s">
        <v>225</v>
      </c>
      <c r="F26" s="97" t="s">
        <v>226</v>
      </c>
      <c r="G26" s="97" t="s">
        <v>20</v>
      </c>
      <c r="H26" s="97" t="s">
        <v>258</v>
      </c>
      <c r="I26" s="812" t="s">
        <v>259</v>
      </c>
      <c r="J26" s="98">
        <v>0</v>
      </c>
      <c r="K26" s="98">
        <v>25000</v>
      </c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>
        <v>0</v>
      </c>
      <c r="S26" s="98">
        <v>0</v>
      </c>
      <c r="T26" s="98">
        <v>0</v>
      </c>
      <c r="U26" s="98">
        <v>0</v>
      </c>
      <c r="V26" s="98">
        <v>0</v>
      </c>
    </row>
    <row r="27" spans="1:22" ht="41.25" customHeight="1">
      <c r="A27" s="97" t="s">
        <v>223</v>
      </c>
      <c r="B27" s="97" t="s">
        <v>224</v>
      </c>
      <c r="C27" s="97" t="s">
        <v>225</v>
      </c>
      <c r="D27" s="813" t="s">
        <v>226</v>
      </c>
      <c r="E27" s="97" t="s">
        <v>225</v>
      </c>
      <c r="F27" s="97" t="s">
        <v>226</v>
      </c>
      <c r="G27" s="97" t="s">
        <v>20</v>
      </c>
      <c r="H27" s="97" t="s">
        <v>260</v>
      </c>
      <c r="I27" s="97" t="s">
        <v>261</v>
      </c>
      <c r="J27" s="98">
        <v>0</v>
      </c>
      <c r="K27" s="98">
        <v>32500</v>
      </c>
      <c r="L27" s="98">
        <v>0</v>
      </c>
      <c r="M27" s="98">
        <v>0</v>
      </c>
      <c r="N27" s="98">
        <v>0</v>
      </c>
      <c r="O27" s="98">
        <v>0</v>
      </c>
      <c r="P27" s="98">
        <v>0</v>
      </c>
      <c r="Q27" s="98">
        <v>0</v>
      </c>
      <c r="R27" s="98">
        <v>0</v>
      </c>
      <c r="S27" s="98">
        <v>0</v>
      </c>
      <c r="T27" s="98">
        <v>0</v>
      </c>
      <c r="U27" s="98">
        <v>0</v>
      </c>
      <c r="V27" s="98">
        <v>0</v>
      </c>
    </row>
    <row r="28" spans="1:22" ht="63.75" customHeight="1">
      <c r="A28" s="97" t="s">
        <v>223</v>
      </c>
      <c r="B28" s="97" t="s">
        <v>224</v>
      </c>
      <c r="C28" s="97" t="s">
        <v>225</v>
      </c>
      <c r="D28" s="813" t="s">
        <v>226</v>
      </c>
      <c r="E28" s="97" t="s">
        <v>225</v>
      </c>
      <c r="F28" s="97" t="s">
        <v>226</v>
      </c>
      <c r="G28" s="97" t="s">
        <v>20</v>
      </c>
      <c r="H28" s="97" t="s">
        <v>262</v>
      </c>
      <c r="I28" s="97" t="s">
        <v>263</v>
      </c>
      <c r="J28" s="98">
        <v>0</v>
      </c>
      <c r="K28" s="98">
        <v>0</v>
      </c>
      <c r="L28" s="98">
        <v>0</v>
      </c>
      <c r="M28" s="98">
        <v>150000</v>
      </c>
      <c r="N28" s="98">
        <v>0</v>
      </c>
      <c r="O28" s="98">
        <v>0</v>
      </c>
      <c r="P28" s="98">
        <v>0</v>
      </c>
      <c r="Q28" s="98">
        <v>0</v>
      </c>
      <c r="R28" s="98">
        <v>0</v>
      </c>
      <c r="S28" s="98">
        <v>0</v>
      </c>
      <c r="T28" s="98">
        <v>0</v>
      </c>
      <c r="U28" s="98">
        <v>0</v>
      </c>
      <c r="V28" s="98">
        <v>0</v>
      </c>
    </row>
    <row r="29" spans="1:22" ht="64.5" customHeight="1">
      <c r="A29" s="97" t="s">
        <v>223</v>
      </c>
      <c r="B29" s="97" t="s">
        <v>224</v>
      </c>
      <c r="C29" s="97" t="s">
        <v>225</v>
      </c>
      <c r="D29" s="813" t="s">
        <v>226</v>
      </c>
      <c r="E29" s="97" t="s">
        <v>225</v>
      </c>
      <c r="F29" s="97" t="s">
        <v>226</v>
      </c>
      <c r="G29" s="97" t="s">
        <v>20</v>
      </c>
      <c r="H29" s="97" t="s">
        <v>262</v>
      </c>
      <c r="I29" s="97" t="s">
        <v>264</v>
      </c>
      <c r="J29" s="98">
        <v>0</v>
      </c>
      <c r="K29" s="98">
        <v>0</v>
      </c>
      <c r="L29" s="98">
        <v>0</v>
      </c>
      <c r="M29" s="98">
        <v>150000</v>
      </c>
      <c r="N29" s="98">
        <v>0</v>
      </c>
      <c r="O29" s="98">
        <v>0</v>
      </c>
      <c r="P29" s="98">
        <v>0</v>
      </c>
      <c r="Q29" s="98">
        <v>0</v>
      </c>
      <c r="R29" s="98">
        <v>0</v>
      </c>
      <c r="S29" s="98">
        <v>0</v>
      </c>
      <c r="T29" s="98">
        <v>0</v>
      </c>
      <c r="U29" s="98">
        <v>0</v>
      </c>
      <c r="V29" s="98">
        <v>0</v>
      </c>
    </row>
    <row r="30" spans="1:22" ht="66" customHeight="1">
      <c r="A30" s="97" t="s">
        <v>223</v>
      </c>
      <c r="B30" s="97" t="s">
        <v>224</v>
      </c>
      <c r="C30" s="97" t="s">
        <v>225</v>
      </c>
      <c r="D30" s="813" t="s">
        <v>226</v>
      </c>
      <c r="E30" s="97" t="s">
        <v>225</v>
      </c>
      <c r="F30" s="97" t="s">
        <v>226</v>
      </c>
      <c r="G30" s="97" t="s">
        <v>20</v>
      </c>
      <c r="H30" s="97" t="s">
        <v>265</v>
      </c>
      <c r="I30" s="97" t="s">
        <v>266</v>
      </c>
      <c r="J30" s="98">
        <v>0</v>
      </c>
      <c r="K30" s="98">
        <v>0</v>
      </c>
      <c r="L30" s="98">
        <v>0</v>
      </c>
      <c r="M30" s="98">
        <v>150000</v>
      </c>
      <c r="N30" s="98">
        <v>0</v>
      </c>
      <c r="O30" s="98">
        <v>0</v>
      </c>
      <c r="P30" s="98">
        <v>0</v>
      </c>
      <c r="Q30" s="98">
        <v>0</v>
      </c>
      <c r="R30" s="98">
        <v>0</v>
      </c>
      <c r="S30" s="98">
        <v>0</v>
      </c>
      <c r="T30" s="98">
        <v>0</v>
      </c>
      <c r="U30" s="98">
        <v>0</v>
      </c>
      <c r="V30" s="98">
        <v>0</v>
      </c>
    </row>
    <row r="31" spans="1:22" ht="66" customHeight="1">
      <c r="A31" s="97" t="s">
        <v>223</v>
      </c>
      <c r="B31" s="97" t="s">
        <v>224</v>
      </c>
      <c r="C31" s="97" t="s">
        <v>225</v>
      </c>
      <c r="D31" s="813" t="s">
        <v>226</v>
      </c>
      <c r="E31" s="97" t="s">
        <v>225</v>
      </c>
      <c r="F31" s="97" t="s">
        <v>226</v>
      </c>
      <c r="G31" s="97" t="s">
        <v>20</v>
      </c>
      <c r="H31" s="97" t="s">
        <v>265</v>
      </c>
      <c r="I31" s="97" t="s">
        <v>267</v>
      </c>
      <c r="J31" s="98">
        <v>0</v>
      </c>
      <c r="K31" s="98">
        <v>0</v>
      </c>
      <c r="L31" s="98">
        <v>0</v>
      </c>
      <c r="M31" s="98">
        <v>150000</v>
      </c>
      <c r="N31" s="98">
        <v>0</v>
      </c>
      <c r="O31" s="98">
        <v>0</v>
      </c>
      <c r="P31" s="98">
        <v>0</v>
      </c>
      <c r="Q31" s="98">
        <v>0</v>
      </c>
      <c r="R31" s="98">
        <v>0</v>
      </c>
      <c r="S31" s="98">
        <v>0</v>
      </c>
      <c r="T31" s="98">
        <v>0</v>
      </c>
      <c r="U31" s="98">
        <v>0</v>
      </c>
      <c r="V31" s="98">
        <v>0</v>
      </c>
    </row>
    <row r="32" spans="1:22" ht="40.5" customHeight="1">
      <c r="A32" s="97" t="s">
        <v>223</v>
      </c>
      <c r="B32" s="97" t="s">
        <v>224</v>
      </c>
      <c r="C32" s="97" t="s">
        <v>225</v>
      </c>
      <c r="D32" s="813" t="s">
        <v>226</v>
      </c>
      <c r="E32" s="97" t="s">
        <v>225</v>
      </c>
      <c r="F32" s="97" t="s">
        <v>226</v>
      </c>
      <c r="G32" s="97" t="s">
        <v>22</v>
      </c>
      <c r="H32" s="97" t="s">
        <v>192</v>
      </c>
      <c r="I32" s="97" t="s">
        <v>268</v>
      </c>
      <c r="J32" s="98">
        <v>0</v>
      </c>
      <c r="K32" s="98">
        <v>40000</v>
      </c>
      <c r="L32" s="98">
        <v>0</v>
      </c>
      <c r="M32" s="98">
        <v>0</v>
      </c>
      <c r="N32" s="98">
        <v>0</v>
      </c>
      <c r="O32" s="98">
        <v>0</v>
      </c>
      <c r="P32" s="98">
        <v>0</v>
      </c>
      <c r="Q32" s="98">
        <v>0</v>
      </c>
      <c r="R32" s="98">
        <v>0</v>
      </c>
      <c r="S32" s="98">
        <v>0</v>
      </c>
      <c r="T32" s="98">
        <v>0</v>
      </c>
      <c r="U32" s="98">
        <v>0</v>
      </c>
      <c r="V32" s="98">
        <v>0</v>
      </c>
    </row>
    <row r="33" spans="1:22" ht="42.75" customHeight="1">
      <c r="A33" s="97" t="s">
        <v>223</v>
      </c>
      <c r="B33" s="97" t="s">
        <v>224</v>
      </c>
      <c r="C33" s="97" t="s">
        <v>225</v>
      </c>
      <c r="D33" s="813" t="s">
        <v>226</v>
      </c>
      <c r="E33" s="97" t="s">
        <v>225</v>
      </c>
      <c r="F33" s="97" t="s">
        <v>226</v>
      </c>
      <c r="G33" s="97" t="s">
        <v>22</v>
      </c>
      <c r="H33" s="97" t="s">
        <v>192</v>
      </c>
      <c r="I33" s="97" t="s">
        <v>269</v>
      </c>
      <c r="J33" s="98">
        <v>0</v>
      </c>
      <c r="K33" s="98">
        <v>80000</v>
      </c>
      <c r="L33" s="98">
        <v>0</v>
      </c>
      <c r="M33" s="98">
        <v>0</v>
      </c>
      <c r="N33" s="98">
        <v>0</v>
      </c>
      <c r="O33" s="98">
        <v>0</v>
      </c>
      <c r="P33" s="98">
        <v>0</v>
      </c>
      <c r="Q33" s="98">
        <v>0</v>
      </c>
      <c r="R33" s="98">
        <v>0</v>
      </c>
      <c r="S33" s="98">
        <v>0</v>
      </c>
      <c r="T33" s="98">
        <v>0</v>
      </c>
      <c r="U33" s="98">
        <v>0</v>
      </c>
      <c r="V33" s="98">
        <v>0</v>
      </c>
    </row>
    <row r="34" spans="1:22" ht="39.75" customHeight="1">
      <c r="A34" s="97" t="s">
        <v>223</v>
      </c>
      <c r="B34" s="97" t="s">
        <v>224</v>
      </c>
      <c r="C34" s="97" t="s">
        <v>225</v>
      </c>
      <c r="D34" s="813" t="s">
        <v>226</v>
      </c>
      <c r="E34" s="97" t="s">
        <v>225</v>
      </c>
      <c r="F34" s="97" t="s">
        <v>226</v>
      </c>
      <c r="G34" s="97" t="s">
        <v>22</v>
      </c>
      <c r="H34" s="97" t="s">
        <v>192</v>
      </c>
      <c r="I34" s="97" t="s">
        <v>270</v>
      </c>
      <c r="J34" s="98">
        <v>0</v>
      </c>
      <c r="K34" s="98">
        <v>61882.62</v>
      </c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  <c r="T34" s="98">
        <v>0</v>
      </c>
      <c r="U34" s="98">
        <v>0</v>
      </c>
      <c r="V34" s="98">
        <v>0</v>
      </c>
    </row>
    <row r="35" spans="1:22" ht="26.25" customHeight="1">
      <c r="A35" s="97" t="s">
        <v>223</v>
      </c>
      <c r="B35" s="97" t="s">
        <v>224</v>
      </c>
      <c r="C35" s="97" t="s">
        <v>225</v>
      </c>
      <c r="D35" s="813" t="s">
        <v>226</v>
      </c>
      <c r="E35" s="97" t="s">
        <v>225</v>
      </c>
      <c r="F35" s="97" t="s">
        <v>226</v>
      </c>
      <c r="G35" s="97" t="s">
        <v>20</v>
      </c>
      <c r="H35" s="97" t="s">
        <v>271</v>
      </c>
      <c r="I35" s="812" t="s">
        <v>272</v>
      </c>
      <c r="J35" s="98">
        <v>0</v>
      </c>
      <c r="K35" s="98">
        <v>30000</v>
      </c>
      <c r="L35" s="98">
        <v>0</v>
      </c>
      <c r="M35" s="98">
        <v>0</v>
      </c>
      <c r="N35" s="98">
        <v>0</v>
      </c>
      <c r="O35" s="98">
        <v>0</v>
      </c>
      <c r="P35" s="98">
        <v>0</v>
      </c>
      <c r="Q35" s="98">
        <v>0</v>
      </c>
      <c r="R35" s="98">
        <v>0</v>
      </c>
      <c r="S35" s="98">
        <v>0</v>
      </c>
      <c r="T35" s="98">
        <v>0</v>
      </c>
      <c r="U35" s="98">
        <v>0</v>
      </c>
      <c r="V35" s="98">
        <v>0</v>
      </c>
    </row>
    <row r="36" spans="1:22" ht="24.75" customHeight="1">
      <c r="A36" s="97" t="s">
        <v>223</v>
      </c>
      <c r="B36" s="97" t="s">
        <v>224</v>
      </c>
      <c r="C36" s="97" t="s">
        <v>225</v>
      </c>
      <c r="D36" s="813" t="s">
        <v>226</v>
      </c>
      <c r="E36" s="97" t="s">
        <v>225</v>
      </c>
      <c r="F36" s="97" t="s">
        <v>226</v>
      </c>
      <c r="G36" s="97" t="s">
        <v>20</v>
      </c>
      <c r="H36" s="97" t="s">
        <v>271</v>
      </c>
      <c r="I36" s="812" t="s">
        <v>273</v>
      </c>
      <c r="J36" s="98">
        <v>0</v>
      </c>
      <c r="K36" s="98">
        <v>60000</v>
      </c>
      <c r="L36" s="98">
        <v>0</v>
      </c>
      <c r="M36" s="98">
        <v>0</v>
      </c>
      <c r="N36" s="98">
        <v>0</v>
      </c>
      <c r="O36" s="98">
        <v>0</v>
      </c>
      <c r="P36" s="98">
        <v>0</v>
      </c>
      <c r="Q36" s="98">
        <v>0</v>
      </c>
      <c r="R36" s="98">
        <v>0</v>
      </c>
      <c r="S36" s="98">
        <v>0</v>
      </c>
      <c r="T36" s="98">
        <v>0</v>
      </c>
      <c r="U36" s="98">
        <v>0</v>
      </c>
      <c r="V36" s="98">
        <v>0</v>
      </c>
    </row>
    <row r="37" spans="1:22" ht="39" customHeight="1">
      <c r="A37" s="97" t="s">
        <v>223</v>
      </c>
      <c r="B37" s="97" t="s">
        <v>224</v>
      </c>
      <c r="C37" s="97" t="s">
        <v>225</v>
      </c>
      <c r="D37" s="813" t="s">
        <v>226</v>
      </c>
      <c r="E37" s="97" t="s">
        <v>225</v>
      </c>
      <c r="F37" s="97" t="s">
        <v>226</v>
      </c>
      <c r="G37" s="97" t="s">
        <v>20</v>
      </c>
      <c r="H37" s="97" t="s">
        <v>274</v>
      </c>
      <c r="I37" s="97" t="s">
        <v>275</v>
      </c>
      <c r="J37" s="98">
        <v>0</v>
      </c>
      <c r="K37" s="98">
        <v>80000</v>
      </c>
      <c r="L37" s="98">
        <v>0</v>
      </c>
      <c r="M37" s="98">
        <v>0</v>
      </c>
      <c r="N37" s="98">
        <v>0</v>
      </c>
      <c r="O37" s="98">
        <v>0</v>
      </c>
      <c r="P37" s="98">
        <v>0</v>
      </c>
      <c r="Q37" s="98">
        <v>0</v>
      </c>
      <c r="R37" s="98">
        <v>0</v>
      </c>
      <c r="S37" s="98">
        <v>0</v>
      </c>
      <c r="T37" s="98">
        <v>0</v>
      </c>
      <c r="U37" s="98">
        <v>0</v>
      </c>
      <c r="V37" s="98">
        <v>0</v>
      </c>
    </row>
    <row r="38" spans="1:22" ht="39" customHeight="1">
      <c r="A38" s="97" t="s">
        <v>223</v>
      </c>
      <c r="B38" s="97" t="s">
        <v>224</v>
      </c>
      <c r="C38" s="97" t="s">
        <v>225</v>
      </c>
      <c r="D38" s="813" t="s">
        <v>226</v>
      </c>
      <c r="E38" s="97" t="s">
        <v>225</v>
      </c>
      <c r="F38" s="97" t="s">
        <v>226</v>
      </c>
      <c r="G38" s="97" t="s">
        <v>20</v>
      </c>
      <c r="H38" s="97" t="s">
        <v>276</v>
      </c>
      <c r="I38" s="97" t="s">
        <v>277</v>
      </c>
      <c r="J38" s="98">
        <v>0</v>
      </c>
      <c r="K38" s="98">
        <v>12500</v>
      </c>
      <c r="L38" s="98">
        <v>0</v>
      </c>
      <c r="M38" s="98">
        <v>0</v>
      </c>
      <c r="N38" s="98">
        <v>0</v>
      </c>
      <c r="O38" s="98">
        <v>0</v>
      </c>
      <c r="P38" s="98">
        <v>0</v>
      </c>
      <c r="Q38" s="98">
        <v>0</v>
      </c>
      <c r="R38" s="98">
        <v>0</v>
      </c>
      <c r="S38" s="98">
        <v>0</v>
      </c>
      <c r="T38" s="98">
        <v>0</v>
      </c>
      <c r="U38" s="98">
        <v>0</v>
      </c>
      <c r="V38" s="98">
        <v>0</v>
      </c>
    </row>
    <row r="39" spans="1:22" ht="39" customHeight="1">
      <c r="A39" s="97" t="s">
        <v>223</v>
      </c>
      <c r="B39" s="97" t="s">
        <v>224</v>
      </c>
      <c r="C39" s="97" t="s">
        <v>225</v>
      </c>
      <c r="D39" s="813" t="s">
        <v>226</v>
      </c>
      <c r="E39" s="97" t="s">
        <v>225</v>
      </c>
      <c r="F39" s="97" t="s">
        <v>226</v>
      </c>
      <c r="G39" s="97" t="s">
        <v>20</v>
      </c>
      <c r="H39" s="97" t="s">
        <v>278</v>
      </c>
      <c r="I39" s="97" t="s">
        <v>279</v>
      </c>
      <c r="J39" s="98">
        <v>0</v>
      </c>
      <c r="K39" s="98">
        <v>92000</v>
      </c>
      <c r="L39" s="98">
        <v>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0</v>
      </c>
      <c r="U39" s="98">
        <v>0</v>
      </c>
      <c r="V39" s="98">
        <v>0</v>
      </c>
    </row>
    <row r="40" spans="1:22" ht="21.95" customHeight="1">
      <c r="A40" s="97" t="s">
        <v>223</v>
      </c>
      <c r="B40" s="97" t="s">
        <v>224</v>
      </c>
      <c r="C40" s="97" t="s">
        <v>225</v>
      </c>
      <c r="D40" s="813" t="s">
        <v>226</v>
      </c>
      <c r="E40" s="97" t="s">
        <v>225</v>
      </c>
      <c r="F40" s="97" t="s">
        <v>226</v>
      </c>
      <c r="G40" s="97" t="s">
        <v>20</v>
      </c>
      <c r="H40" s="97" t="s">
        <v>280</v>
      </c>
      <c r="I40" s="97" t="s">
        <v>281</v>
      </c>
      <c r="J40" s="98">
        <v>0</v>
      </c>
      <c r="K40" s="98">
        <v>56000</v>
      </c>
      <c r="L40" s="98">
        <v>0</v>
      </c>
      <c r="M40" s="98">
        <v>0</v>
      </c>
      <c r="N40" s="98">
        <v>0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  <c r="T40" s="98">
        <v>0</v>
      </c>
      <c r="U40" s="98">
        <v>0</v>
      </c>
      <c r="V40" s="98">
        <v>0</v>
      </c>
    </row>
    <row r="41" spans="1:22" ht="39" customHeight="1">
      <c r="A41" s="97" t="s">
        <v>223</v>
      </c>
      <c r="B41" s="97" t="s">
        <v>224</v>
      </c>
      <c r="C41" s="97" t="s">
        <v>225</v>
      </c>
      <c r="D41" s="813" t="s">
        <v>226</v>
      </c>
      <c r="E41" s="97" t="s">
        <v>225</v>
      </c>
      <c r="F41" s="97" t="s">
        <v>226</v>
      </c>
      <c r="G41" s="97" t="s">
        <v>20</v>
      </c>
      <c r="H41" s="97" t="s">
        <v>282</v>
      </c>
      <c r="I41" s="97" t="s">
        <v>283</v>
      </c>
      <c r="J41" s="98">
        <v>0</v>
      </c>
      <c r="K41" s="98">
        <v>30000</v>
      </c>
      <c r="L41" s="98">
        <v>0</v>
      </c>
      <c r="M41" s="98">
        <v>0</v>
      </c>
      <c r="N41" s="98">
        <v>0</v>
      </c>
      <c r="O41" s="98">
        <v>0</v>
      </c>
      <c r="P41" s="98">
        <v>0</v>
      </c>
      <c r="Q41" s="98">
        <v>0</v>
      </c>
      <c r="R41" s="98">
        <v>0</v>
      </c>
      <c r="S41" s="98">
        <v>0</v>
      </c>
      <c r="T41" s="98">
        <v>0</v>
      </c>
      <c r="U41" s="98">
        <v>0</v>
      </c>
      <c r="V41" s="98">
        <v>0</v>
      </c>
    </row>
    <row r="42" spans="1:22" ht="39" customHeight="1">
      <c r="A42" s="97" t="s">
        <v>223</v>
      </c>
      <c r="B42" s="97" t="s">
        <v>224</v>
      </c>
      <c r="C42" s="97" t="s">
        <v>225</v>
      </c>
      <c r="D42" s="813" t="s">
        <v>226</v>
      </c>
      <c r="E42" s="97" t="s">
        <v>225</v>
      </c>
      <c r="F42" s="97" t="s">
        <v>226</v>
      </c>
      <c r="G42" s="97" t="s">
        <v>20</v>
      </c>
      <c r="H42" s="97" t="s">
        <v>284</v>
      </c>
      <c r="I42" s="97" t="s">
        <v>285</v>
      </c>
      <c r="J42" s="98">
        <v>0</v>
      </c>
      <c r="K42" s="98">
        <v>0</v>
      </c>
      <c r="L42" s="98">
        <v>0</v>
      </c>
      <c r="M42" s="98">
        <v>100000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98">
        <v>0</v>
      </c>
    </row>
    <row r="43" spans="1:22" ht="39" customHeight="1">
      <c r="A43" s="97" t="s">
        <v>223</v>
      </c>
      <c r="B43" s="97" t="s">
        <v>224</v>
      </c>
      <c r="C43" s="97" t="s">
        <v>225</v>
      </c>
      <c r="D43" s="813" t="s">
        <v>226</v>
      </c>
      <c r="E43" s="97" t="s">
        <v>225</v>
      </c>
      <c r="F43" s="97" t="s">
        <v>226</v>
      </c>
      <c r="G43" s="97" t="s">
        <v>20</v>
      </c>
      <c r="H43" s="97" t="s">
        <v>284</v>
      </c>
      <c r="I43" s="97" t="s">
        <v>286</v>
      </c>
      <c r="J43" s="98">
        <v>0</v>
      </c>
      <c r="K43" s="98">
        <v>0</v>
      </c>
      <c r="L43" s="98">
        <v>0</v>
      </c>
      <c r="M43" s="98">
        <v>100000</v>
      </c>
      <c r="N43" s="98">
        <v>0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0</v>
      </c>
      <c r="U43" s="98">
        <v>0</v>
      </c>
      <c r="V43" s="98">
        <v>0</v>
      </c>
    </row>
    <row r="44" spans="1:22" ht="39" customHeight="1">
      <c r="A44" s="97" t="s">
        <v>223</v>
      </c>
      <c r="B44" s="97" t="s">
        <v>224</v>
      </c>
      <c r="C44" s="97" t="s">
        <v>225</v>
      </c>
      <c r="D44" s="813" t="s">
        <v>226</v>
      </c>
      <c r="E44" s="97" t="s">
        <v>225</v>
      </c>
      <c r="F44" s="97" t="s">
        <v>226</v>
      </c>
      <c r="G44" s="97" t="s">
        <v>20</v>
      </c>
      <c r="H44" s="97" t="s">
        <v>287</v>
      </c>
      <c r="I44" s="97" t="s">
        <v>288</v>
      </c>
      <c r="J44" s="98">
        <v>0</v>
      </c>
      <c r="K44" s="98">
        <v>30000</v>
      </c>
      <c r="L44" s="98">
        <v>0</v>
      </c>
      <c r="M44" s="98">
        <v>0</v>
      </c>
      <c r="N44" s="98">
        <v>0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0</v>
      </c>
      <c r="U44" s="98">
        <v>0</v>
      </c>
      <c r="V44" s="98">
        <v>0</v>
      </c>
    </row>
    <row r="45" spans="1:22" ht="27.75" customHeight="1">
      <c r="A45" s="97" t="s">
        <v>223</v>
      </c>
      <c r="B45" s="97" t="s">
        <v>224</v>
      </c>
      <c r="C45" s="97" t="s">
        <v>225</v>
      </c>
      <c r="D45" s="813" t="s">
        <v>226</v>
      </c>
      <c r="E45" s="97" t="s">
        <v>225</v>
      </c>
      <c r="F45" s="97" t="s">
        <v>226</v>
      </c>
      <c r="G45" s="97" t="s">
        <v>20</v>
      </c>
      <c r="H45" s="97" t="s">
        <v>289</v>
      </c>
      <c r="I45" s="812" t="s">
        <v>1019</v>
      </c>
      <c r="J45" s="98">
        <v>0</v>
      </c>
      <c r="K45" s="98">
        <v>48000</v>
      </c>
      <c r="L45" s="98">
        <v>0</v>
      </c>
      <c r="M45" s="98">
        <v>0</v>
      </c>
      <c r="N45" s="98">
        <v>0</v>
      </c>
      <c r="O45" s="98">
        <v>0</v>
      </c>
      <c r="P45" s="98">
        <v>0</v>
      </c>
      <c r="Q45" s="98">
        <v>0</v>
      </c>
      <c r="R45" s="98">
        <v>0</v>
      </c>
      <c r="S45" s="98">
        <v>0</v>
      </c>
      <c r="T45" s="98">
        <v>0</v>
      </c>
      <c r="U45" s="98">
        <v>0</v>
      </c>
      <c r="V45" s="98">
        <v>0</v>
      </c>
    </row>
    <row r="46" spans="1:22" ht="80.099999999999994" customHeight="1">
      <c r="A46" s="97" t="s">
        <v>223</v>
      </c>
      <c r="B46" s="97" t="s">
        <v>224</v>
      </c>
      <c r="C46" s="97" t="s">
        <v>225</v>
      </c>
      <c r="D46" s="813" t="s">
        <v>226</v>
      </c>
      <c r="E46" s="97" t="s">
        <v>225</v>
      </c>
      <c r="F46" s="97" t="s">
        <v>226</v>
      </c>
      <c r="G46" s="97" t="s">
        <v>20</v>
      </c>
      <c r="H46" s="97" t="s">
        <v>290</v>
      </c>
      <c r="I46" s="97" t="s">
        <v>291</v>
      </c>
      <c r="J46" s="98">
        <v>0</v>
      </c>
      <c r="K46" s="98">
        <v>21000</v>
      </c>
      <c r="L46" s="98">
        <v>0</v>
      </c>
      <c r="M46" s="98">
        <v>0</v>
      </c>
      <c r="N46" s="98">
        <v>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0</v>
      </c>
      <c r="U46" s="98">
        <v>0</v>
      </c>
      <c r="V46" s="98">
        <v>0</v>
      </c>
    </row>
    <row r="47" spans="1:22" ht="27.75" customHeight="1">
      <c r="A47" s="97" t="s">
        <v>223</v>
      </c>
      <c r="B47" s="97" t="s">
        <v>224</v>
      </c>
      <c r="C47" s="97" t="s">
        <v>225</v>
      </c>
      <c r="D47" s="813" t="s">
        <v>226</v>
      </c>
      <c r="E47" s="97" t="s">
        <v>225</v>
      </c>
      <c r="F47" s="97" t="s">
        <v>226</v>
      </c>
      <c r="G47" s="97" t="s">
        <v>20</v>
      </c>
      <c r="H47" s="97" t="s">
        <v>292</v>
      </c>
      <c r="I47" s="97" t="s">
        <v>1020</v>
      </c>
      <c r="J47" s="98">
        <v>0</v>
      </c>
      <c r="K47" s="98">
        <v>90000</v>
      </c>
      <c r="L47" s="98">
        <v>0</v>
      </c>
      <c r="M47" s="98">
        <v>0</v>
      </c>
      <c r="N47" s="98">
        <v>0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0</v>
      </c>
      <c r="U47" s="98">
        <v>0</v>
      </c>
      <c r="V47" s="98">
        <v>0</v>
      </c>
    </row>
    <row r="48" spans="1:22" ht="47.25" customHeight="1">
      <c r="A48" s="97" t="s">
        <v>223</v>
      </c>
      <c r="B48" s="97" t="s">
        <v>224</v>
      </c>
      <c r="C48" s="97" t="s">
        <v>225</v>
      </c>
      <c r="D48" s="813" t="s">
        <v>226</v>
      </c>
      <c r="E48" s="97" t="s">
        <v>225</v>
      </c>
      <c r="F48" s="97" t="s">
        <v>226</v>
      </c>
      <c r="G48" s="97" t="s">
        <v>20</v>
      </c>
      <c r="H48" s="97" t="s">
        <v>293</v>
      </c>
      <c r="I48" s="97" t="s">
        <v>294</v>
      </c>
      <c r="J48" s="98">
        <v>0</v>
      </c>
      <c r="K48" s="98">
        <v>20000</v>
      </c>
      <c r="L48" s="98">
        <v>0</v>
      </c>
      <c r="M48" s="98">
        <v>0</v>
      </c>
      <c r="N48" s="98">
        <v>0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0</v>
      </c>
      <c r="U48" s="98">
        <v>0</v>
      </c>
      <c r="V48" s="98">
        <v>0</v>
      </c>
    </row>
    <row r="49" spans="1:22" ht="21.95" customHeight="1">
      <c r="A49" s="97" t="s">
        <v>223</v>
      </c>
      <c r="B49" s="97" t="s">
        <v>224</v>
      </c>
      <c r="C49" s="97" t="s">
        <v>225</v>
      </c>
      <c r="D49" s="813" t="s">
        <v>226</v>
      </c>
      <c r="E49" s="97" t="s">
        <v>225</v>
      </c>
      <c r="F49" s="97" t="s">
        <v>226</v>
      </c>
      <c r="G49" s="97" t="s">
        <v>20</v>
      </c>
      <c r="H49" s="97" t="s">
        <v>295</v>
      </c>
      <c r="I49" s="815" t="s">
        <v>296</v>
      </c>
      <c r="J49" s="98">
        <v>0</v>
      </c>
      <c r="K49" s="98">
        <v>46000</v>
      </c>
      <c r="L49" s="98">
        <v>0</v>
      </c>
      <c r="M49" s="98">
        <v>0</v>
      </c>
      <c r="N49" s="98">
        <v>0</v>
      </c>
      <c r="O49" s="98">
        <v>0</v>
      </c>
      <c r="P49" s="98">
        <v>0</v>
      </c>
      <c r="Q49" s="98">
        <v>0</v>
      </c>
      <c r="R49" s="98">
        <v>0</v>
      </c>
      <c r="S49" s="98">
        <v>0</v>
      </c>
      <c r="T49" s="98">
        <v>0</v>
      </c>
      <c r="U49" s="98">
        <v>0</v>
      </c>
      <c r="V49" s="98">
        <v>0</v>
      </c>
    </row>
    <row r="50" spans="1:22" ht="21.95" customHeight="1">
      <c r="A50" s="97" t="s">
        <v>223</v>
      </c>
      <c r="B50" s="97" t="s">
        <v>224</v>
      </c>
      <c r="C50" s="97" t="s">
        <v>225</v>
      </c>
      <c r="D50" s="813" t="s">
        <v>226</v>
      </c>
      <c r="E50" s="97" t="s">
        <v>225</v>
      </c>
      <c r="F50" s="97" t="s">
        <v>226</v>
      </c>
      <c r="G50" s="97" t="s">
        <v>20</v>
      </c>
      <c r="H50" s="97" t="s">
        <v>84</v>
      </c>
      <c r="I50" s="97" t="s">
        <v>297</v>
      </c>
      <c r="J50" s="98">
        <v>0</v>
      </c>
      <c r="K50" s="98">
        <v>0</v>
      </c>
      <c r="L50" s="98">
        <v>0</v>
      </c>
      <c r="M50" s="98">
        <v>460000</v>
      </c>
      <c r="N50" s="98">
        <v>0</v>
      </c>
      <c r="O50" s="98">
        <v>0</v>
      </c>
      <c r="P50" s="98">
        <v>0</v>
      </c>
      <c r="Q50" s="98">
        <v>0</v>
      </c>
      <c r="R50" s="98">
        <v>0</v>
      </c>
      <c r="S50" s="98">
        <v>0</v>
      </c>
      <c r="T50" s="98">
        <v>0</v>
      </c>
      <c r="U50" s="98">
        <v>0</v>
      </c>
      <c r="V50" s="98">
        <v>0</v>
      </c>
    </row>
    <row r="51" spans="1:22" ht="21.95" customHeight="1">
      <c r="A51" s="97" t="s">
        <v>223</v>
      </c>
      <c r="B51" s="97" t="s">
        <v>224</v>
      </c>
      <c r="C51" s="97" t="s">
        <v>225</v>
      </c>
      <c r="D51" s="813" t="s">
        <v>226</v>
      </c>
      <c r="E51" s="97" t="s">
        <v>225</v>
      </c>
      <c r="F51" s="97" t="s">
        <v>226</v>
      </c>
      <c r="G51" s="97" t="s">
        <v>20</v>
      </c>
      <c r="H51" s="97" t="s">
        <v>298</v>
      </c>
      <c r="I51" s="97" t="s">
        <v>299</v>
      </c>
      <c r="J51" s="98">
        <v>0</v>
      </c>
      <c r="K51" s="98">
        <v>42000</v>
      </c>
      <c r="L51" s="98">
        <v>0</v>
      </c>
      <c r="M51" s="98">
        <v>0</v>
      </c>
      <c r="N51" s="98">
        <v>0</v>
      </c>
      <c r="O51" s="98">
        <v>0</v>
      </c>
      <c r="P51" s="98">
        <v>0</v>
      </c>
      <c r="Q51" s="98">
        <v>0</v>
      </c>
      <c r="R51" s="98">
        <v>0</v>
      </c>
      <c r="S51" s="98">
        <v>0</v>
      </c>
      <c r="T51" s="98">
        <v>0</v>
      </c>
      <c r="U51" s="98">
        <v>0</v>
      </c>
      <c r="V51" s="98">
        <v>0</v>
      </c>
    </row>
    <row r="52" spans="1:22" ht="21.95" customHeight="1">
      <c r="A52" s="97" t="s">
        <v>223</v>
      </c>
      <c r="B52" s="97" t="s">
        <v>224</v>
      </c>
      <c r="C52" s="97" t="s">
        <v>225</v>
      </c>
      <c r="D52" s="813" t="s">
        <v>226</v>
      </c>
      <c r="E52" s="97" t="s">
        <v>225</v>
      </c>
      <c r="F52" s="97" t="s">
        <v>226</v>
      </c>
      <c r="G52" s="97" t="s">
        <v>20</v>
      </c>
      <c r="H52" s="97" t="s">
        <v>298</v>
      </c>
      <c r="I52" s="97" t="s">
        <v>300</v>
      </c>
      <c r="J52" s="98">
        <v>0</v>
      </c>
      <c r="K52" s="98">
        <v>42000</v>
      </c>
      <c r="L52" s="98">
        <v>0</v>
      </c>
      <c r="M52" s="98">
        <v>0</v>
      </c>
      <c r="N52" s="98">
        <v>0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0</v>
      </c>
    </row>
    <row r="53" spans="1:22" ht="27" customHeight="1">
      <c r="A53" s="97" t="s">
        <v>223</v>
      </c>
      <c r="B53" s="97" t="s">
        <v>224</v>
      </c>
      <c r="C53" s="97" t="s">
        <v>225</v>
      </c>
      <c r="D53" s="813" t="s">
        <v>226</v>
      </c>
      <c r="E53" s="97" t="s">
        <v>225</v>
      </c>
      <c r="F53" s="97" t="s">
        <v>226</v>
      </c>
      <c r="G53" s="97" t="s">
        <v>20</v>
      </c>
      <c r="H53" s="97" t="s">
        <v>301</v>
      </c>
      <c r="I53" s="812" t="s">
        <v>302</v>
      </c>
      <c r="J53" s="98">
        <v>0</v>
      </c>
      <c r="K53" s="98">
        <v>0</v>
      </c>
      <c r="L53" s="98">
        <v>0</v>
      </c>
      <c r="M53" s="98">
        <v>480000</v>
      </c>
      <c r="N53" s="98">
        <v>0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0</v>
      </c>
      <c r="U53" s="98">
        <v>0</v>
      </c>
      <c r="V53" s="98">
        <v>0</v>
      </c>
    </row>
    <row r="54" spans="1:22" ht="21.95" customHeight="1">
      <c r="A54" s="97" t="s">
        <v>223</v>
      </c>
      <c r="B54" s="97" t="s">
        <v>224</v>
      </c>
      <c r="C54" s="97" t="s">
        <v>225</v>
      </c>
      <c r="D54" s="813" t="s">
        <v>226</v>
      </c>
      <c r="E54" s="97" t="s">
        <v>225</v>
      </c>
      <c r="F54" s="97" t="s">
        <v>226</v>
      </c>
      <c r="G54" s="97" t="s">
        <v>20</v>
      </c>
      <c r="H54" s="97" t="s">
        <v>303</v>
      </c>
      <c r="I54" s="97" t="s">
        <v>304</v>
      </c>
      <c r="J54" s="98">
        <v>0</v>
      </c>
      <c r="K54" s="98">
        <v>48000</v>
      </c>
      <c r="L54" s="98">
        <v>0</v>
      </c>
      <c r="M54" s="98">
        <v>0</v>
      </c>
      <c r="N54" s="98">
        <v>0</v>
      </c>
      <c r="O54" s="98">
        <v>0</v>
      </c>
      <c r="P54" s="98">
        <v>0</v>
      </c>
      <c r="Q54" s="98">
        <v>0</v>
      </c>
      <c r="R54" s="98">
        <v>0</v>
      </c>
      <c r="S54" s="98">
        <v>0</v>
      </c>
      <c r="T54" s="98">
        <v>0</v>
      </c>
      <c r="U54" s="98">
        <v>0</v>
      </c>
      <c r="V54" s="98">
        <v>0</v>
      </c>
    </row>
    <row r="55" spans="1:22" ht="21.95" customHeight="1">
      <c r="A55" s="97" t="s">
        <v>223</v>
      </c>
      <c r="B55" s="97" t="s">
        <v>224</v>
      </c>
      <c r="C55" s="97" t="s">
        <v>225</v>
      </c>
      <c r="D55" s="813" t="s">
        <v>226</v>
      </c>
      <c r="E55" s="97" t="s">
        <v>225</v>
      </c>
      <c r="F55" s="97" t="s">
        <v>226</v>
      </c>
      <c r="G55" s="97" t="s">
        <v>20</v>
      </c>
      <c r="H55" s="97" t="s">
        <v>303</v>
      </c>
      <c r="I55" s="97" t="s">
        <v>305</v>
      </c>
      <c r="J55" s="98">
        <v>0</v>
      </c>
      <c r="K55" s="98">
        <v>15000</v>
      </c>
      <c r="L55" s="98">
        <v>0</v>
      </c>
      <c r="M55" s="98">
        <v>0</v>
      </c>
      <c r="N55" s="98">
        <v>0</v>
      </c>
      <c r="O55" s="98">
        <v>0</v>
      </c>
      <c r="P55" s="98">
        <v>0</v>
      </c>
      <c r="Q55" s="98">
        <v>0</v>
      </c>
      <c r="R55" s="98">
        <v>0</v>
      </c>
      <c r="S55" s="98">
        <v>0</v>
      </c>
      <c r="T55" s="98">
        <v>0</v>
      </c>
      <c r="U55" s="98">
        <v>0</v>
      </c>
      <c r="V55" s="98">
        <v>0</v>
      </c>
    </row>
    <row r="56" spans="1:22" ht="21.95" customHeight="1">
      <c r="A56" s="97" t="s">
        <v>223</v>
      </c>
      <c r="B56" s="97" t="s">
        <v>224</v>
      </c>
      <c r="C56" s="97" t="s">
        <v>225</v>
      </c>
      <c r="D56" s="813" t="s">
        <v>226</v>
      </c>
      <c r="E56" s="97" t="s">
        <v>225</v>
      </c>
      <c r="F56" s="97" t="s">
        <v>226</v>
      </c>
      <c r="G56" s="97" t="s">
        <v>20</v>
      </c>
      <c r="H56" s="97" t="s">
        <v>306</v>
      </c>
      <c r="I56" s="97" t="s">
        <v>307</v>
      </c>
      <c r="J56" s="98">
        <v>0</v>
      </c>
      <c r="K56" s="98">
        <v>180000</v>
      </c>
      <c r="L56" s="98">
        <v>0</v>
      </c>
      <c r="M56" s="98">
        <v>0</v>
      </c>
      <c r="N56" s="98">
        <v>0</v>
      </c>
      <c r="O56" s="98">
        <v>0</v>
      </c>
      <c r="P56" s="98">
        <v>0</v>
      </c>
      <c r="Q56" s="98">
        <v>0</v>
      </c>
      <c r="R56" s="98">
        <v>0</v>
      </c>
      <c r="S56" s="98">
        <v>0</v>
      </c>
      <c r="T56" s="98">
        <v>0</v>
      </c>
      <c r="U56" s="98">
        <v>0</v>
      </c>
      <c r="V56" s="98">
        <v>0</v>
      </c>
    </row>
    <row r="57" spans="1:22" ht="44.25" customHeight="1">
      <c r="A57" s="97" t="s">
        <v>223</v>
      </c>
      <c r="B57" s="97" t="s">
        <v>224</v>
      </c>
      <c r="C57" s="97" t="s">
        <v>225</v>
      </c>
      <c r="D57" s="813" t="s">
        <v>226</v>
      </c>
      <c r="E57" s="97" t="s">
        <v>225</v>
      </c>
      <c r="F57" s="97" t="s">
        <v>226</v>
      </c>
      <c r="G57" s="97" t="s">
        <v>20</v>
      </c>
      <c r="H57" s="97" t="s">
        <v>308</v>
      </c>
      <c r="I57" s="97" t="s">
        <v>309</v>
      </c>
      <c r="J57" s="98">
        <v>0</v>
      </c>
      <c r="K57" s="98">
        <v>45000</v>
      </c>
      <c r="L57" s="98">
        <v>0</v>
      </c>
      <c r="M57" s="98">
        <v>0</v>
      </c>
      <c r="N57" s="98">
        <v>0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0</v>
      </c>
      <c r="U57" s="98">
        <v>0</v>
      </c>
      <c r="V57" s="98">
        <v>0</v>
      </c>
    </row>
    <row r="58" spans="1:22" ht="21.95" customHeight="1">
      <c r="A58" s="97" t="s">
        <v>223</v>
      </c>
      <c r="B58" s="97" t="s">
        <v>224</v>
      </c>
      <c r="C58" s="97" t="s">
        <v>225</v>
      </c>
      <c r="D58" s="813" t="s">
        <v>226</v>
      </c>
      <c r="E58" s="97" t="s">
        <v>225</v>
      </c>
      <c r="F58" s="97" t="s">
        <v>226</v>
      </c>
      <c r="G58" s="97" t="s">
        <v>20</v>
      </c>
      <c r="H58" s="97" t="s">
        <v>212</v>
      </c>
      <c r="I58" s="97" t="s">
        <v>310</v>
      </c>
      <c r="J58" s="98">
        <v>0</v>
      </c>
      <c r="K58" s="98">
        <v>130000</v>
      </c>
      <c r="L58" s="98">
        <v>0</v>
      </c>
      <c r="M58" s="98">
        <v>0</v>
      </c>
      <c r="N58" s="98">
        <v>0</v>
      </c>
      <c r="O58" s="98">
        <v>0</v>
      </c>
      <c r="P58" s="98">
        <v>0</v>
      </c>
      <c r="Q58" s="98">
        <v>0</v>
      </c>
      <c r="R58" s="98">
        <v>0</v>
      </c>
      <c r="S58" s="98">
        <v>0</v>
      </c>
      <c r="T58" s="98">
        <v>0</v>
      </c>
      <c r="U58" s="98">
        <v>0</v>
      </c>
      <c r="V58" s="98">
        <v>0</v>
      </c>
    </row>
    <row r="59" spans="1:22" ht="21.95" customHeight="1">
      <c r="A59" s="97" t="s">
        <v>223</v>
      </c>
      <c r="B59" s="97" t="s">
        <v>224</v>
      </c>
      <c r="C59" s="97" t="s">
        <v>225</v>
      </c>
      <c r="D59" s="813" t="s">
        <v>226</v>
      </c>
      <c r="E59" s="97" t="s">
        <v>225</v>
      </c>
      <c r="F59" s="97" t="s">
        <v>226</v>
      </c>
      <c r="G59" s="97" t="s">
        <v>20</v>
      </c>
      <c r="H59" s="97" t="s">
        <v>311</v>
      </c>
      <c r="I59" s="97" t="s">
        <v>312</v>
      </c>
      <c r="J59" s="98">
        <v>0</v>
      </c>
      <c r="K59" s="98">
        <v>8000</v>
      </c>
      <c r="L59" s="98">
        <v>0</v>
      </c>
      <c r="M59" s="98">
        <v>0</v>
      </c>
      <c r="N59" s="98">
        <v>0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98">
        <v>0</v>
      </c>
      <c r="V59" s="98">
        <v>0</v>
      </c>
    </row>
    <row r="60" spans="1:22" ht="21.95" customHeight="1">
      <c r="A60" s="97" t="s">
        <v>223</v>
      </c>
      <c r="B60" s="97" t="s">
        <v>224</v>
      </c>
      <c r="C60" s="97" t="s">
        <v>225</v>
      </c>
      <c r="D60" s="813" t="s">
        <v>226</v>
      </c>
      <c r="E60" s="97" t="s">
        <v>225</v>
      </c>
      <c r="F60" s="97" t="s">
        <v>226</v>
      </c>
      <c r="G60" s="97" t="s">
        <v>20</v>
      </c>
      <c r="H60" s="97" t="s">
        <v>311</v>
      </c>
      <c r="I60" s="97" t="s">
        <v>313</v>
      </c>
      <c r="J60" s="98">
        <v>0</v>
      </c>
      <c r="K60" s="98">
        <v>6000</v>
      </c>
      <c r="L60" s="98">
        <v>0</v>
      </c>
      <c r="M60" s="98">
        <v>0</v>
      </c>
      <c r="N60" s="98">
        <v>0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0</v>
      </c>
      <c r="U60" s="98">
        <v>0</v>
      </c>
      <c r="V60" s="98">
        <v>0</v>
      </c>
    </row>
    <row r="61" spans="1:22" ht="21.95" customHeight="1">
      <c r="A61" s="97" t="s">
        <v>223</v>
      </c>
      <c r="B61" s="97" t="s">
        <v>224</v>
      </c>
      <c r="C61" s="97" t="s">
        <v>225</v>
      </c>
      <c r="D61" s="813" t="s">
        <v>226</v>
      </c>
      <c r="E61" s="97" t="s">
        <v>225</v>
      </c>
      <c r="F61" s="97" t="s">
        <v>226</v>
      </c>
      <c r="G61" s="97" t="s">
        <v>20</v>
      </c>
      <c r="H61" s="97" t="s">
        <v>314</v>
      </c>
      <c r="I61" s="97" t="s">
        <v>315</v>
      </c>
      <c r="J61" s="98">
        <v>0</v>
      </c>
      <c r="K61" s="98">
        <v>24000</v>
      </c>
      <c r="L61" s="98">
        <v>0</v>
      </c>
      <c r="M61" s="98">
        <v>0</v>
      </c>
      <c r="N61" s="98">
        <v>0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0</v>
      </c>
      <c r="U61" s="98">
        <v>0</v>
      </c>
      <c r="V61" s="98">
        <v>0</v>
      </c>
    </row>
    <row r="62" spans="1:22" ht="39" customHeight="1">
      <c r="A62" s="97" t="s">
        <v>223</v>
      </c>
      <c r="B62" s="97" t="s">
        <v>224</v>
      </c>
      <c r="C62" s="97" t="s">
        <v>225</v>
      </c>
      <c r="D62" s="813" t="s">
        <v>226</v>
      </c>
      <c r="E62" s="97" t="s">
        <v>225</v>
      </c>
      <c r="F62" s="97" t="s">
        <v>226</v>
      </c>
      <c r="G62" s="97" t="s">
        <v>20</v>
      </c>
      <c r="H62" s="97" t="s">
        <v>316</v>
      </c>
      <c r="I62" s="97" t="s">
        <v>317</v>
      </c>
      <c r="J62" s="98">
        <v>0</v>
      </c>
      <c r="K62" s="98">
        <v>52000</v>
      </c>
      <c r="L62" s="98">
        <v>0</v>
      </c>
      <c r="M62" s="98">
        <v>0</v>
      </c>
      <c r="N62" s="98">
        <v>0</v>
      </c>
      <c r="O62" s="98">
        <v>0</v>
      </c>
      <c r="P62" s="98">
        <v>0</v>
      </c>
      <c r="Q62" s="98">
        <v>0</v>
      </c>
      <c r="R62" s="98">
        <v>0</v>
      </c>
      <c r="S62" s="98">
        <v>0</v>
      </c>
      <c r="T62" s="98">
        <v>0</v>
      </c>
      <c r="U62" s="98">
        <v>0</v>
      </c>
      <c r="V62" s="98">
        <v>0</v>
      </c>
    </row>
    <row r="63" spans="1:22" ht="39" customHeight="1">
      <c r="A63" s="97" t="s">
        <v>223</v>
      </c>
      <c r="B63" s="97" t="s">
        <v>224</v>
      </c>
      <c r="C63" s="97" t="s">
        <v>225</v>
      </c>
      <c r="D63" s="813" t="s">
        <v>226</v>
      </c>
      <c r="E63" s="97" t="s">
        <v>225</v>
      </c>
      <c r="F63" s="97" t="s">
        <v>226</v>
      </c>
      <c r="G63" s="97" t="s">
        <v>20</v>
      </c>
      <c r="H63" s="97" t="s">
        <v>318</v>
      </c>
      <c r="I63" s="97" t="s">
        <v>319</v>
      </c>
      <c r="J63" s="98">
        <v>0</v>
      </c>
      <c r="K63" s="98">
        <v>55000</v>
      </c>
      <c r="L63" s="98">
        <v>0</v>
      </c>
      <c r="M63" s="98">
        <v>0</v>
      </c>
      <c r="N63" s="98">
        <v>0</v>
      </c>
      <c r="O63" s="98">
        <v>0</v>
      </c>
      <c r="P63" s="98">
        <v>0</v>
      </c>
      <c r="Q63" s="98">
        <v>0</v>
      </c>
      <c r="R63" s="98">
        <v>0</v>
      </c>
      <c r="S63" s="98">
        <v>0</v>
      </c>
      <c r="T63" s="98">
        <v>0</v>
      </c>
      <c r="U63" s="98">
        <v>0</v>
      </c>
      <c r="V63" s="98">
        <v>0</v>
      </c>
    </row>
    <row r="64" spans="1:22" ht="39" customHeight="1">
      <c r="A64" s="97" t="s">
        <v>223</v>
      </c>
      <c r="B64" s="97" t="s">
        <v>224</v>
      </c>
      <c r="C64" s="97" t="s">
        <v>225</v>
      </c>
      <c r="D64" s="813" t="s">
        <v>226</v>
      </c>
      <c r="E64" s="97" t="s">
        <v>225</v>
      </c>
      <c r="F64" s="97" t="s">
        <v>226</v>
      </c>
      <c r="G64" s="97" t="s">
        <v>20</v>
      </c>
      <c r="H64" s="97" t="s">
        <v>320</v>
      </c>
      <c r="I64" s="97" t="s">
        <v>321</v>
      </c>
      <c r="J64" s="98">
        <v>0</v>
      </c>
      <c r="K64" s="98">
        <v>0</v>
      </c>
      <c r="L64" s="98">
        <v>0</v>
      </c>
      <c r="M64" s="98">
        <v>250000</v>
      </c>
      <c r="N64" s="98">
        <v>0</v>
      </c>
      <c r="O64" s="98">
        <v>0</v>
      </c>
      <c r="P64" s="98">
        <v>0</v>
      </c>
      <c r="Q64" s="98">
        <v>0</v>
      </c>
      <c r="R64" s="98">
        <v>0</v>
      </c>
      <c r="S64" s="98">
        <v>0</v>
      </c>
      <c r="T64" s="98">
        <v>0</v>
      </c>
      <c r="U64" s="98">
        <v>0</v>
      </c>
      <c r="V64" s="98">
        <v>0</v>
      </c>
    </row>
    <row r="65" spans="1:22" ht="39" customHeight="1">
      <c r="A65" s="97" t="s">
        <v>223</v>
      </c>
      <c r="B65" s="97" t="s">
        <v>224</v>
      </c>
      <c r="C65" s="97" t="s">
        <v>225</v>
      </c>
      <c r="D65" s="813" t="s">
        <v>226</v>
      </c>
      <c r="E65" s="97" t="s">
        <v>225</v>
      </c>
      <c r="F65" s="97" t="s">
        <v>226</v>
      </c>
      <c r="G65" s="97" t="s">
        <v>20</v>
      </c>
      <c r="H65" s="97" t="s">
        <v>322</v>
      </c>
      <c r="I65" s="97" t="s">
        <v>323</v>
      </c>
      <c r="J65" s="98">
        <v>0</v>
      </c>
      <c r="K65" s="98">
        <v>0</v>
      </c>
      <c r="L65" s="98">
        <v>0</v>
      </c>
      <c r="M65" s="98">
        <v>6000</v>
      </c>
      <c r="N65" s="98">
        <v>0</v>
      </c>
      <c r="O65" s="98">
        <v>0</v>
      </c>
      <c r="P65" s="98">
        <v>0</v>
      </c>
      <c r="Q65" s="98">
        <v>0</v>
      </c>
      <c r="R65" s="98">
        <v>0</v>
      </c>
      <c r="S65" s="98">
        <v>0</v>
      </c>
      <c r="T65" s="98">
        <v>0</v>
      </c>
      <c r="U65" s="98">
        <v>0</v>
      </c>
      <c r="V65" s="98">
        <v>0</v>
      </c>
    </row>
    <row r="66" spans="1:22" ht="39" customHeight="1">
      <c r="A66" s="97" t="s">
        <v>223</v>
      </c>
      <c r="B66" s="97" t="s">
        <v>224</v>
      </c>
      <c r="C66" s="97" t="s">
        <v>225</v>
      </c>
      <c r="D66" s="813" t="s">
        <v>226</v>
      </c>
      <c r="E66" s="97" t="s">
        <v>225</v>
      </c>
      <c r="F66" s="97" t="s">
        <v>226</v>
      </c>
      <c r="G66" s="97" t="s">
        <v>20</v>
      </c>
      <c r="H66" s="97" t="s">
        <v>322</v>
      </c>
      <c r="I66" s="97" t="s">
        <v>323</v>
      </c>
      <c r="J66" s="98">
        <v>0</v>
      </c>
      <c r="K66" s="98">
        <v>0</v>
      </c>
      <c r="L66" s="98">
        <v>0</v>
      </c>
      <c r="M66" s="98">
        <v>6000</v>
      </c>
      <c r="N66" s="98">
        <v>0</v>
      </c>
      <c r="O66" s="98">
        <v>0</v>
      </c>
      <c r="P66" s="98">
        <v>0</v>
      </c>
      <c r="Q66" s="98">
        <v>0</v>
      </c>
      <c r="R66" s="98">
        <v>0</v>
      </c>
      <c r="S66" s="98">
        <v>0</v>
      </c>
      <c r="T66" s="98">
        <v>0</v>
      </c>
      <c r="U66" s="98">
        <v>0</v>
      </c>
      <c r="V66" s="98">
        <v>0</v>
      </c>
    </row>
    <row r="67" spans="1:22" ht="39" customHeight="1">
      <c r="A67" s="97" t="s">
        <v>223</v>
      </c>
      <c r="B67" s="97" t="s">
        <v>224</v>
      </c>
      <c r="C67" s="97" t="s">
        <v>225</v>
      </c>
      <c r="D67" s="813" t="s">
        <v>226</v>
      </c>
      <c r="E67" s="97" t="s">
        <v>225</v>
      </c>
      <c r="F67" s="97" t="s">
        <v>226</v>
      </c>
      <c r="G67" s="97" t="s">
        <v>20</v>
      </c>
      <c r="H67" s="97" t="s">
        <v>324</v>
      </c>
      <c r="I67" s="97" t="s">
        <v>325</v>
      </c>
      <c r="J67" s="98">
        <v>0</v>
      </c>
      <c r="K67" s="98">
        <v>12500</v>
      </c>
      <c r="L67" s="98">
        <v>0</v>
      </c>
      <c r="M67" s="98">
        <v>0</v>
      </c>
      <c r="N67" s="98">
        <v>0</v>
      </c>
      <c r="O67" s="98">
        <v>0</v>
      </c>
      <c r="P67" s="98">
        <v>0</v>
      </c>
      <c r="Q67" s="98">
        <v>0</v>
      </c>
      <c r="R67" s="98">
        <v>0</v>
      </c>
      <c r="S67" s="98">
        <v>0</v>
      </c>
      <c r="T67" s="98">
        <v>0</v>
      </c>
      <c r="U67" s="98">
        <v>0</v>
      </c>
      <c r="V67" s="98">
        <v>0</v>
      </c>
    </row>
    <row r="68" spans="1:22" ht="21.95" customHeight="1">
      <c r="A68" s="97" t="s">
        <v>223</v>
      </c>
      <c r="B68" s="97" t="s">
        <v>224</v>
      </c>
      <c r="C68" s="97" t="s">
        <v>225</v>
      </c>
      <c r="D68" s="813" t="s">
        <v>226</v>
      </c>
      <c r="E68" s="97" t="s">
        <v>225</v>
      </c>
      <c r="F68" s="97" t="s">
        <v>226</v>
      </c>
      <c r="G68" s="97" t="s">
        <v>20</v>
      </c>
      <c r="H68" s="97" t="s">
        <v>46</v>
      </c>
      <c r="I68" s="97" t="s">
        <v>326</v>
      </c>
      <c r="J68" s="98">
        <v>0</v>
      </c>
      <c r="K68" s="98">
        <v>8000</v>
      </c>
      <c r="L68" s="98">
        <v>0</v>
      </c>
      <c r="M68" s="98">
        <v>0</v>
      </c>
      <c r="N68" s="98">
        <v>0</v>
      </c>
      <c r="O68" s="98">
        <v>0</v>
      </c>
      <c r="P68" s="98">
        <v>0</v>
      </c>
      <c r="Q68" s="98">
        <v>0</v>
      </c>
      <c r="R68" s="98">
        <v>0</v>
      </c>
      <c r="S68" s="98">
        <v>0</v>
      </c>
      <c r="T68" s="98">
        <v>0</v>
      </c>
      <c r="U68" s="98">
        <v>0</v>
      </c>
      <c r="V68" s="98">
        <v>0</v>
      </c>
    </row>
    <row r="69" spans="1:22" ht="37.5" customHeight="1">
      <c r="A69" s="97" t="s">
        <v>223</v>
      </c>
      <c r="B69" s="97" t="s">
        <v>224</v>
      </c>
      <c r="C69" s="97" t="s">
        <v>225</v>
      </c>
      <c r="D69" s="813" t="s">
        <v>226</v>
      </c>
      <c r="E69" s="97" t="s">
        <v>225</v>
      </c>
      <c r="F69" s="97" t="s">
        <v>226</v>
      </c>
      <c r="G69" s="97" t="s">
        <v>20</v>
      </c>
      <c r="H69" s="97" t="s">
        <v>33</v>
      </c>
      <c r="I69" s="97" t="s">
        <v>327</v>
      </c>
      <c r="J69" s="98">
        <v>0</v>
      </c>
      <c r="K69" s="98">
        <v>0</v>
      </c>
      <c r="L69" s="98">
        <v>0</v>
      </c>
      <c r="M69" s="98">
        <v>150000</v>
      </c>
      <c r="N69" s="98">
        <v>0</v>
      </c>
      <c r="O69" s="98">
        <v>0</v>
      </c>
      <c r="P69" s="98">
        <v>0</v>
      </c>
      <c r="Q69" s="98">
        <v>0</v>
      </c>
      <c r="R69" s="98">
        <v>0</v>
      </c>
      <c r="S69" s="98">
        <v>0</v>
      </c>
      <c r="T69" s="98">
        <v>0</v>
      </c>
      <c r="U69" s="98">
        <v>0</v>
      </c>
      <c r="V69" s="98">
        <v>0</v>
      </c>
    </row>
    <row r="70" spans="1:22" ht="38.25" customHeight="1">
      <c r="A70" s="97" t="s">
        <v>223</v>
      </c>
      <c r="B70" s="97" t="s">
        <v>224</v>
      </c>
      <c r="C70" s="97" t="s">
        <v>225</v>
      </c>
      <c r="D70" s="813" t="s">
        <v>226</v>
      </c>
      <c r="E70" s="97" t="s">
        <v>225</v>
      </c>
      <c r="F70" s="97" t="s">
        <v>226</v>
      </c>
      <c r="G70" s="97" t="s">
        <v>20</v>
      </c>
      <c r="H70" s="97" t="s">
        <v>328</v>
      </c>
      <c r="I70" s="97" t="s">
        <v>329</v>
      </c>
      <c r="J70" s="98">
        <v>0</v>
      </c>
      <c r="K70" s="98">
        <v>27000</v>
      </c>
      <c r="L70" s="98">
        <v>0</v>
      </c>
      <c r="M70" s="98">
        <v>0</v>
      </c>
      <c r="N70" s="98">
        <v>0</v>
      </c>
      <c r="O70" s="98">
        <v>0</v>
      </c>
      <c r="P70" s="98">
        <v>0</v>
      </c>
      <c r="Q70" s="98">
        <v>0</v>
      </c>
      <c r="R70" s="98">
        <v>0</v>
      </c>
      <c r="S70" s="98">
        <v>0</v>
      </c>
      <c r="T70" s="98">
        <v>0</v>
      </c>
      <c r="U70" s="98">
        <v>0</v>
      </c>
      <c r="V70" s="98">
        <v>0</v>
      </c>
    </row>
    <row r="71" spans="1:22" ht="21.95" customHeight="1">
      <c r="A71" s="97" t="s">
        <v>223</v>
      </c>
      <c r="B71" s="97" t="s">
        <v>224</v>
      </c>
      <c r="C71" s="97" t="s">
        <v>225</v>
      </c>
      <c r="D71" s="813" t="s">
        <v>226</v>
      </c>
      <c r="E71" s="97" t="s">
        <v>225</v>
      </c>
      <c r="F71" s="97" t="s">
        <v>226</v>
      </c>
      <c r="G71" s="97" t="s">
        <v>20</v>
      </c>
      <c r="H71" s="97" t="s">
        <v>330</v>
      </c>
      <c r="I71" s="97" t="s">
        <v>331</v>
      </c>
      <c r="J71" s="98">
        <v>0</v>
      </c>
      <c r="K71" s="98">
        <v>80000</v>
      </c>
      <c r="L71" s="98">
        <v>0</v>
      </c>
      <c r="M71" s="98">
        <v>0</v>
      </c>
      <c r="N71" s="98">
        <v>0</v>
      </c>
      <c r="O71" s="98">
        <v>0</v>
      </c>
      <c r="P71" s="98">
        <v>0</v>
      </c>
      <c r="Q71" s="98">
        <v>0</v>
      </c>
      <c r="R71" s="98">
        <v>0</v>
      </c>
      <c r="S71" s="98">
        <v>0</v>
      </c>
      <c r="T71" s="98">
        <v>0</v>
      </c>
      <c r="U71" s="98">
        <v>0</v>
      </c>
      <c r="V71" s="98">
        <v>0</v>
      </c>
    </row>
    <row r="72" spans="1:22" ht="39.75" customHeight="1">
      <c r="A72" s="97" t="s">
        <v>223</v>
      </c>
      <c r="B72" s="97" t="s">
        <v>224</v>
      </c>
      <c r="C72" s="97" t="s">
        <v>225</v>
      </c>
      <c r="D72" s="813" t="s">
        <v>226</v>
      </c>
      <c r="E72" s="97" t="s">
        <v>225</v>
      </c>
      <c r="F72" s="97" t="s">
        <v>226</v>
      </c>
      <c r="G72" s="97" t="s">
        <v>20</v>
      </c>
      <c r="H72" s="97" t="s">
        <v>332</v>
      </c>
      <c r="I72" s="97" t="s">
        <v>333</v>
      </c>
      <c r="J72" s="98">
        <v>0</v>
      </c>
      <c r="K72" s="98">
        <v>40000</v>
      </c>
      <c r="L72" s="98">
        <v>0</v>
      </c>
      <c r="M72" s="98">
        <v>0</v>
      </c>
      <c r="N72" s="98">
        <v>0</v>
      </c>
      <c r="O72" s="98">
        <v>0</v>
      </c>
      <c r="P72" s="98">
        <v>0</v>
      </c>
      <c r="Q72" s="98">
        <v>0</v>
      </c>
      <c r="R72" s="98">
        <v>0</v>
      </c>
      <c r="S72" s="98">
        <v>0</v>
      </c>
      <c r="T72" s="98">
        <v>0</v>
      </c>
      <c r="U72" s="98">
        <v>0</v>
      </c>
      <c r="V72" s="98">
        <v>0</v>
      </c>
    </row>
    <row r="73" spans="1:22" ht="21.95" customHeight="1">
      <c r="A73" s="97" t="s">
        <v>223</v>
      </c>
      <c r="B73" s="97" t="s">
        <v>224</v>
      </c>
      <c r="C73" s="97" t="s">
        <v>225</v>
      </c>
      <c r="D73" s="813" t="s">
        <v>226</v>
      </c>
      <c r="E73" s="97" t="s">
        <v>225</v>
      </c>
      <c r="F73" s="97" t="s">
        <v>226</v>
      </c>
      <c r="G73" s="97" t="s">
        <v>20</v>
      </c>
      <c r="H73" s="97" t="s">
        <v>334</v>
      </c>
      <c r="I73" s="97" t="s">
        <v>335</v>
      </c>
      <c r="J73" s="98">
        <v>0</v>
      </c>
      <c r="K73" s="98">
        <v>19500</v>
      </c>
      <c r="L73" s="98">
        <v>0</v>
      </c>
      <c r="M73" s="98">
        <v>0</v>
      </c>
      <c r="N73" s="98">
        <v>0</v>
      </c>
      <c r="O73" s="98">
        <v>0</v>
      </c>
      <c r="P73" s="98">
        <v>0</v>
      </c>
      <c r="Q73" s="98">
        <v>0</v>
      </c>
      <c r="R73" s="98">
        <v>0</v>
      </c>
      <c r="S73" s="98">
        <v>0</v>
      </c>
      <c r="T73" s="98">
        <v>0</v>
      </c>
      <c r="U73" s="98">
        <v>0</v>
      </c>
      <c r="V73" s="98">
        <v>0</v>
      </c>
    </row>
    <row r="74" spans="1:22" ht="21.95" customHeight="1">
      <c r="A74" s="97" t="s">
        <v>223</v>
      </c>
      <c r="B74" s="97" t="s">
        <v>224</v>
      </c>
      <c r="C74" s="97" t="s">
        <v>225</v>
      </c>
      <c r="D74" s="813" t="s">
        <v>226</v>
      </c>
      <c r="E74" s="97" t="s">
        <v>225</v>
      </c>
      <c r="F74" s="97" t="s">
        <v>226</v>
      </c>
      <c r="G74" s="97" t="s">
        <v>20</v>
      </c>
      <c r="H74" s="97" t="s">
        <v>334</v>
      </c>
      <c r="I74" s="97" t="s">
        <v>336</v>
      </c>
      <c r="J74" s="98">
        <v>0</v>
      </c>
      <c r="K74" s="98">
        <v>37500</v>
      </c>
      <c r="L74" s="98">
        <v>0</v>
      </c>
      <c r="M74" s="98">
        <v>0</v>
      </c>
      <c r="N74" s="98">
        <v>0</v>
      </c>
      <c r="O74" s="98">
        <v>0</v>
      </c>
      <c r="P74" s="98">
        <v>0</v>
      </c>
      <c r="Q74" s="98">
        <v>0</v>
      </c>
      <c r="R74" s="98">
        <v>0</v>
      </c>
      <c r="S74" s="98">
        <v>0</v>
      </c>
      <c r="T74" s="98">
        <v>0</v>
      </c>
      <c r="U74" s="98">
        <v>0</v>
      </c>
      <c r="V74" s="98">
        <v>0</v>
      </c>
    </row>
    <row r="75" spans="1:22" ht="21.95" customHeight="1">
      <c r="A75" s="97" t="s">
        <v>223</v>
      </c>
      <c r="B75" s="97" t="s">
        <v>224</v>
      </c>
      <c r="C75" s="97" t="s">
        <v>225</v>
      </c>
      <c r="D75" s="813" t="s">
        <v>226</v>
      </c>
      <c r="E75" s="97" t="s">
        <v>225</v>
      </c>
      <c r="F75" s="97" t="s">
        <v>226</v>
      </c>
      <c r="G75" s="97" t="s">
        <v>20</v>
      </c>
      <c r="H75" s="97" t="s">
        <v>337</v>
      </c>
      <c r="I75" s="97" t="s">
        <v>338</v>
      </c>
      <c r="J75" s="98">
        <v>0</v>
      </c>
      <c r="K75" s="98">
        <v>30000</v>
      </c>
      <c r="L75" s="98">
        <v>0</v>
      </c>
      <c r="M75" s="98">
        <v>0</v>
      </c>
      <c r="N75" s="98">
        <v>0</v>
      </c>
      <c r="O75" s="98">
        <v>0</v>
      </c>
      <c r="P75" s="98">
        <v>0</v>
      </c>
      <c r="Q75" s="98">
        <v>0</v>
      </c>
      <c r="R75" s="98">
        <v>0</v>
      </c>
      <c r="S75" s="98">
        <v>0</v>
      </c>
      <c r="T75" s="98">
        <v>0</v>
      </c>
      <c r="U75" s="98">
        <v>0</v>
      </c>
      <c r="V75" s="98">
        <v>0</v>
      </c>
    </row>
    <row r="76" spans="1:22" ht="21.95" customHeight="1">
      <c r="A76" s="97" t="s">
        <v>223</v>
      </c>
      <c r="B76" s="97" t="s">
        <v>224</v>
      </c>
      <c r="C76" s="97" t="s">
        <v>225</v>
      </c>
      <c r="D76" s="813" t="s">
        <v>226</v>
      </c>
      <c r="E76" s="97" t="s">
        <v>225</v>
      </c>
      <c r="F76" s="97" t="s">
        <v>226</v>
      </c>
      <c r="G76" s="97" t="s">
        <v>20</v>
      </c>
      <c r="H76" s="97" t="s">
        <v>337</v>
      </c>
      <c r="I76" s="97" t="s">
        <v>339</v>
      </c>
      <c r="J76" s="98">
        <v>0</v>
      </c>
      <c r="K76" s="98">
        <v>15000</v>
      </c>
      <c r="L76" s="98">
        <v>0</v>
      </c>
      <c r="M76" s="98">
        <v>0</v>
      </c>
      <c r="N76" s="98">
        <v>0</v>
      </c>
      <c r="O76" s="98">
        <v>0</v>
      </c>
      <c r="P76" s="98">
        <v>0</v>
      </c>
      <c r="Q76" s="98">
        <v>0</v>
      </c>
      <c r="R76" s="98">
        <v>0</v>
      </c>
      <c r="S76" s="98">
        <v>0</v>
      </c>
      <c r="T76" s="98">
        <v>0</v>
      </c>
      <c r="U76" s="98">
        <v>0</v>
      </c>
      <c r="V76" s="98">
        <v>0</v>
      </c>
    </row>
    <row r="77" spans="1:22" ht="38.25" customHeight="1">
      <c r="A77" s="97" t="s">
        <v>223</v>
      </c>
      <c r="B77" s="97" t="s">
        <v>224</v>
      </c>
      <c r="C77" s="97" t="s">
        <v>225</v>
      </c>
      <c r="D77" s="813" t="s">
        <v>226</v>
      </c>
      <c r="E77" s="97" t="s">
        <v>340</v>
      </c>
      <c r="F77" s="97" t="s">
        <v>341</v>
      </c>
      <c r="G77" s="97" t="s">
        <v>20</v>
      </c>
      <c r="H77" s="97" t="s">
        <v>240</v>
      </c>
      <c r="I77" s="97" t="s">
        <v>342</v>
      </c>
      <c r="J77" s="98">
        <v>0</v>
      </c>
      <c r="K77" s="98">
        <v>14500</v>
      </c>
      <c r="L77" s="98">
        <v>0</v>
      </c>
      <c r="M77" s="98">
        <v>0</v>
      </c>
      <c r="N77" s="98">
        <v>0</v>
      </c>
      <c r="O77" s="98">
        <v>0</v>
      </c>
      <c r="P77" s="98">
        <v>0</v>
      </c>
      <c r="Q77" s="98">
        <v>0</v>
      </c>
      <c r="R77" s="98">
        <v>0</v>
      </c>
      <c r="S77" s="98">
        <v>0</v>
      </c>
      <c r="T77" s="98">
        <v>0</v>
      </c>
      <c r="U77" s="98">
        <v>0</v>
      </c>
      <c r="V77" s="98">
        <v>0</v>
      </c>
    </row>
    <row r="78" spans="1:22" ht="39" customHeight="1">
      <c r="A78" s="97" t="s">
        <v>223</v>
      </c>
      <c r="B78" s="97" t="s">
        <v>224</v>
      </c>
      <c r="C78" s="97" t="s">
        <v>225</v>
      </c>
      <c r="D78" s="813" t="s">
        <v>226</v>
      </c>
      <c r="E78" s="97" t="s">
        <v>340</v>
      </c>
      <c r="F78" s="97" t="s">
        <v>341</v>
      </c>
      <c r="G78" s="97" t="s">
        <v>20</v>
      </c>
      <c r="H78" s="97" t="s">
        <v>246</v>
      </c>
      <c r="I78" s="97" t="s">
        <v>297</v>
      </c>
      <c r="J78" s="98">
        <v>0</v>
      </c>
      <c r="K78" s="98">
        <v>0</v>
      </c>
      <c r="L78" s="98">
        <v>0</v>
      </c>
      <c r="M78" s="98">
        <v>70000</v>
      </c>
      <c r="N78" s="98">
        <v>0</v>
      </c>
      <c r="O78" s="98">
        <v>0</v>
      </c>
      <c r="P78" s="98">
        <v>0</v>
      </c>
      <c r="Q78" s="98">
        <v>0</v>
      </c>
      <c r="R78" s="98">
        <v>0</v>
      </c>
      <c r="S78" s="98">
        <v>0</v>
      </c>
      <c r="T78" s="98">
        <v>0</v>
      </c>
      <c r="U78" s="98">
        <v>0</v>
      </c>
      <c r="V78" s="98">
        <v>0</v>
      </c>
    </row>
    <row r="79" spans="1:22" ht="32.1" customHeight="1">
      <c r="A79" s="97" t="s">
        <v>223</v>
      </c>
      <c r="B79" s="97" t="s">
        <v>224</v>
      </c>
      <c r="C79" s="97" t="s">
        <v>225</v>
      </c>
      <c r="D79" s="813" t="s">
        <v>226</v>
      </c>
      <c r="E79" s="97" t="s">
        <v>340</v>
      </c>
      <c r="F79" s="97" t="s">
        <v>341</v>
      </c>
      <c r="G79" s="97" t="s">
        <v>20</v>
      </c>
      <c r="H79" s="97" t="s">
        <v>322</v>
      </c>
      <c r="I79" s="97" t="s">
        <v>343</v>
      </c>
      <c r="J79" s="98">
        <v>0</v>
      </c>
      <c r="K79" s="98">
        <v>0</v>
      </c>
      <c r="L79" s="98">
        <v>0</v>
      </c>
      <c r="M79" s="98">
        <v>6000</v>
      </c>
      <c r="N79" s="98">
        <v>0</v>
      </c>
      <c r="O79" s="98">
        <v>0</v>
      </c>
      <c r="P79" s="98">
        <v>0</v>
      </c>
      <c r="Q79" s="98">
        <v>0</v>
      </c>
      <c r="R79" s="98">
        <v>0</v>
      </c>
      <c r="S79" s="98">
        <v>0</v>
      </c>
      <c r="T79" s="98">
        <v>0</v>
      </c>
      <c r="U79" s="98">
        <v>0</v>
      </c>
      <c r="V79" s="98">
        <v>0</v>
      </c>
    </row>
    <row r="80" spans="1:22" ht="36" customHeight="1">
      <c r="A80" s="97" t="s">
        <v>223</v>
      </c>
      <c r="B80" s="97" t="s">
        <v>224</v>
      </c>
      <c r="C80" s="97" t="s">
        <v>225</v>
      </c>
      <c r="D80" s="813" t="s">
        <v>226</v>
      </c>
      <c r="E80" s="97" t="s">
        <v>344</v>
      </c>
      <c r="F80" s="97" t="s">
        <v>345</v>
      </c>
      <c r="G80" s="97" t="s">
        <v>20</v>
      </c>
      <c r="H80" s="97" t="s">
        <v>346</v>
      </c>
      <c r="I80" s="97" t="s">
        <v>343</v>
      </c>
      <c r="J80" s="98">
        <v>0</v>
      </c>
      <c r="K80" s="98">
        <v>0</v>
      </c>
      <c r="L80" s="98">
        <v>0</v>
      </c>
      <c r="M80" s="98">
        <v>6000</v>
      </c>
      <c r="N80" s="98">
        <v>0</v>
      </c>
      <c r="O80" s="98">
        <v>0</v>
      </c>
      <c r="P80" s="98">
        <v>0</v>
      </c>
      <c r="Q80" s="98">
        <v>0</v>
      </c>
      <c r="R80" s="98">
        <v>0</v>
      </c>
      <c r="S80" s="98">
        <v>0</v>
      </c>
      <c r="T80" s="98">
        <v>0</v>
      </c>
      <c r="U80" s="98">
        <v>0</v>
      </c>
      <c r="V80" s="98">
        <v>0</v>
      </c>
    </row>
    <row r="81" spans="1:22" ht="38.25" customHeight="1">
      <c r="A81" s="97" t="s">
        <v>223</v>
      </c>
      <c r="B81" s="97" t="s">
        <v>224</v>
      </c>
      <c r="C81" s="97" t="s">
        <v>225</v>
      </c>
      <c r="D81" s="813" t="s">
        <v>226</v>
      </c>
      <c r="E81" s="97" t="s">
        <v>344</v>
      </c>
      <c r="F81" s="97" t="s">
        <v>345</v>
      </c>
      <c r="G81" s="97" t="s">
        <v>20</v>
      </c>
      <c r="H81" s="97" t="s">
        <v>246</v>
      </c>
      <c r="I81" s="97" t="s">
        <v>297</v>
      </c>
      <c r="J81" s="98">
        <v>0</v>
      </c>
      <c r="K81" s="98">
        <v>0</v>
      </c>
      <c r="L81" s="98">
        <v>0</v>
      </c>
      <c r="M81" s="98">
        <v>70000</v>
      </c>
      <c r="N81" s="98">
        <v>0</v>
      </c>
      <c r="O81" s="98">
        <v>0</v>
      </c>
      <c r="P81" s="98">
        <v>0</v>
      </c>
      <c r="Q81" s="98">
        <v>0</v>
      </c>
      <c r="R81" s="98">
        <v>0</v>
      </c>
      <c r="S81" s="98">
        <v>0</v>
      </c>
      <c r="T81" s="98">
        <v>0</v>
      </c>
      <c r="U81" s="98">
        <v>0</v>
      </c>
      <c r="V81" s="98">
        <v>0</v>
      </c>
    </row>
    <row r="82" spans="1:22" ht="37.5" customHeight="1">
      <c r="A82" s="97" t="s">
        <v>223</v>
      </c>
      <c r="B82" s="97" t="s">
        <v>224</v>
      </c>
      <c r="C82" s="97" t="s">
        <v>225</v>
      </c>
      <c r="D82" s="813" t="s">
        <v>226</v>
      </c>
      <c r="E82" s="97" t="s">
        <v>344</v>
      </c>
      <c r="F82" s="97" t="s">
        <v>345</v>
      </c>
      <c r="G82" s="97" t="s">
        <v>20</v>
      </c>
      <c r="H82" s="97" t="s">
        <v>347</v>
      </c>
      <c r="I82" s="97" t="s">
        <v>348</v>
      </c>
      <c r="J82" s="98">
        <v>0</v>
      </c>
      <c r="K82" s="98">
        <v>8500</v>
      </c>
      <c r="L82" s="98">
        <v>0</v>
      </c>
      <c r="M82" s="98">
        <v>0</v>
      </c>
      <c r="N82" s="98">
        <v>0</v>
      </c>
      <c r="O82" s="98">
        <v>0</v>
      </c>
      <c r="P82" s="98">
        <v>0</v>
      </c>
      <c r="Q82" s="98">
        <v>0</v>
      </c>
      <c r="R82" s="98">
        <v>0</v>
      </c>
      <c r="S82" s="98">
        <v>0</v>
      </c>
      <c r="T82" s="98">
        <v>0</v>
      </c>
      <c r="U82" s="98">
        <v>0</v>
      </c>
      <c r="V82" s="98">
        <v>0</v>
      </c>
    </row>
    <row r="83" spans="1:22" ht="42" customHeight="1">
      <c r="A83" s="97" t="s">
        <v>223</v>
      </c>
      <c r="B83" s="97" t="s">
        <v>224</v>
      </c>
      <c r="C83" s="97" t="s">
        <v>225</v>
      </c>
      <c r="D83" s="813" t="s">
        <v>226</v>
      </c>
      <c r="E83" s="812" t="s">
        <v>344</v>
      </c>
      <c r="F83" s="97" t="s">
        <v>345</v>
      </c>
      <c r="G83" s="97" t="s">
        <v>20</v>
      </c>
      <c r="H83" s="97" t="s">
        <v>186</v>
      </c>
      <c r="I83" s="97" t="s">
        <v>349</v>
      </c>
      <c r="J83" s="98">
        <v>0</v>
      </c>
      <c r="K83" s="98">
        <v>16500</v>
      </c>
      <c r="L83" s="98">
        <v>0</v>
      </c>
      <c r="M83" s="98">
        <v>0</v>
      </c>
      <c r="N83" s="98">
        <v>0</v>
      </c>
      <c r="O83" s="98">
        <v>0</v>
      </c>
      <c r="P83" s="98">
        <v>0</v>
      </c>
      <c r="Q83" s="98">
        <v>0</v>
      </c>
      <c r="R83" s="98">
        <v>0</v>
      </c>
      <c r="S83" s="98">
        <v>0</v>
      </c>
      <c r="T83" s="98">
        <v>0</v>
      </c>
      <c r="U83" s="98">
        <v>0</v>
      </c>
      <c r="V83" s="98">
        <v>0</v>
      </c>
    </row>
    <row r="84" spans="1:22" ht="39" customHeight="1">
      <c r="A84" s="97" t="s">
        <v>223</v>
      </c>
      <c r="B84" s="97" t="s">
        <v>224</v>
      </c>
      <c r="C84" s="97" t="s">
        <v>225</v>
      </c>
      <c r="D84" s="813" t="s">
        <v>226</v>
      </c>
      <c r="E84" s="97" t="s">
        <v>350</v>
      </c>
      <c r="F84" s="97" t="s">
        <v>351</v>
      </c>
      <c r="G84" s="97" t="s">
        <v>20</v>
      </c>
      <c r="H84" s="97" t="s">
        <v>346</v>
      </c>
      <c r="I84" s="97" t="s">
        <v>343</v>
      </c>
      <c r="J84" s="98">
        <v>0</v>
      </c>
      <c r="K84" s="98">
        <v>6000</v>
      </c>
      <c r="L84" s="98">
        <v>0</v>
      </c>
      <c r="M84" s="98">
        <v>0</v>
      </c>
      <c r="N84" s="98">
        <v>0</v>
      </c>
      <c r="O84" s="98">
        <v>0</v>
      </c>
      <c r="P84" s="98">
        <v>0</v>
      </c>
      <c r="Q84" s="98">
        <v>0</v>
      </c>
      <c r="R84" s="98">
        <v>0</v>
      </c>
      <c r="S84" s="98">
        <v>0</v>
      </c>
      <c r="T84" s="98">
        <v>0</v>
      </c>
      <c r="U84" s="98">
        <v>0</v>
      </c>
      <c r="V84" s="98">
        <v>0</v>
      </c>
    </row>
    <row r="85" spans="1:22" ht="38.25" customHeight="1">
      <c r="A85" s="97" t="s">
        <v>223</v>
      </c>
      <c r="B85" s="97" t="s">
        <v>224</v>
      </c>
      <c r="C85" s="97" t="s">
        <v>225</v>
      </c>
      <c r="D85" s="813" t="s">
        <v>226</v>
      </c>
      <c r="E85" s="97" t="s">
        <v>350</v>
      </c>
      <c r="F85" s="97" t="s">
        <v>351</v>
      </c>
      <c r="G85" s="97" t="s">
        <v>20</v>
      </c>
      <c r="H85" s="97" t="s">
        <v>246</v>
      </c>
      <c r="I85" s="97" t="s">
        <v>297</v>
      </c>
      <c r="J85" s="98">
        <v>0</v>
      </c>
      <c r="K85" s="98">
        <v>0</v>
      </c>
      <c r="L85" s="98">
        <v>0</v>
      </c>
      <c r="M85" s="98">
        <v>70000</v>
      </c>
      <c r="N85" s="98">
        <v>0</v>
      </c>
      <c r="O85" s="98">
        <v>0</v>
      </c>
      <c r="P85" s="98">
        <v>0</v>
      </c>
      <c r="Q85" s="98">
        <v>0</v>
      </c>
      <c r="R85" s="98">
        <v>0</v>
      </c>
      <c r="S85" s="98">
        <v>0</v>
      </c>
      <c r="T85" s="98">
        <v>0</v>
      </c>
      <c r="U85" s="98">
        <v>0</v>
      </c>
      <c r="V85" s="98">
        <v>0</v>
      </c>
    </row>
    <row r="86" spans="1:22" ht="32.1" customHeight="1">
      <c r="A86" s="97" t="s">
        <v>223</v>
      </c>
      <c r="B86" s="97" t="s">
        <v>224</v>
      </c>
      <c r="C86" s="97" t="s">
        <v>225</v>
      </c>
      <c r="D86" s="813" t="s">
        <v>226</v>
      </c>
      <c r="E86" s="97" t="s">
        <v>350</v>
      </c>
      <c r="F86" s="97" t="s">
        <v>351</v>
      </c>
      <c r="G86" s="97" t="s">
        <v>20</v>
      </c>
      <c r="H86" s="97" t="s">
        <v>178</v>
      </c>
      <c r="I86" s="97" t="s">
        <v>352</v>
      </c>
      <c r="J86" s="98">
        <v>0</v>
      </c>
      <c r="K86" s="98">
        <v>13000</v>
      </c>
      <c r="L86" s="98">
        <v>0</v>
      </c>
      <c r="M86" s="98">
        <v>0</v>
      </c>
      <c r="N86" s="98">
        <v>0</v>
      </c>
      <c r="O86" s="98">
        <v>0</v>
      </c>
      <c r="P86" s="98">
        <v>0</v>
      </c>
      <c r="Q86" s="98">
        <v>0</v>
      </c>
      <c r="R86" s="98">
        <v>0</v>
      </c>
      <c r="S86" s="98">
        <v>0</v>
      </c>
      <c r="T86" s="98">
        <v>0</v>
      </c>
      <c r="U86" s="98">
        <v>0</v>
      </c>
      <c r="V86" s="98">
        <v>0</v>
      </c>
    </row>
    <row r="87" spans="1:22" ht="35.25" customHeight="1">
      <c r="A87" s="97" t="s">
        <v>223</v>
      </c>
      <c r="B87" s="97" t="s">
        <v>224</v>
      </c>
      <c r="C87" s="97" t="s">
        <v>225</v>
      </c>
      <c r="D87" s="813" t="s">
        <v>226</v>
      </c>
      <c r="E87" s="97" t="s">
        <v>353</v>
      </c>
      <c r="F87" s="97" t="s">
        <v>354</v>
      </c>
      <c r="G87" s="97" t="s">
        <v>20</v>
      </c>
      <c r="H87" s="97" t="s">
        <v>346</v>
      </c>
      <c r="I87" s="97" t="s">
        <v>343</v>
      </c>
      <c r="J87" s="98">
        <v>0</v>
      </c>
      <c r="K87" s="98">
        <v>0</v>
      </c>
      <c r="L87" s="98">
        <v>0</v>
      </c>
      <c r="M87" s="98">
        <v>6000</v>
      </c>
      <c r="N87" s="98">
        <v>0</v>
      </c>
      <c r="O87" s="98">
        <v>0</v>
      </c>
      <c r="P87" s="98">
        <v>0</v>
      </c>
      <c r="Q87" s="98">
        <v>0</v>
      </c>
      <c r="R87" s="98">
        <v>0</v>
      </c>
      <c r="S87" s="98">
        <v>0</v>
      </c>
      <c r="T87" s="98">
        <v>0</v>
      </c>
      <c r="U87" s="98">
        <v>0</v>
      </c>
      <c r="V87" s="98">
        <v>0</v>
      </c>
    </row>
    <row r="88" spans="1:22" ht="24" customHeight="1">
      <c r="A88" s="97" t="s">
        <v>223</v>
      </c>
      <c r="B88" s="97" t="s">
        <v>224</v>
      </c>
      <c r="C88" s="97" t="s">
        <v>225</v>
      </c>
      <c r="D88" s="813" t="s">
        <v>226</v>
      </c>
      <c r="E88" s="812" t="s">
        <v>353</v>
      </c>
      <c r="F88" s="97" t="s">
        <v>354</v>
      </c>
      <c r="G88" s="97" t="s">
        <v>20</v>
      </c>
      <c r="H88" s="97" t="s">
        <v>355</v>
      </c>
      <c r="I88" s="97" t="s">
        <v>356</v>
      </c>
      <c r="J88" s="98">
        <v>0</v>
      </c>
      <c r="K88" s="98">
        <v>32000</v>
      </c>
      <c r="L88" s="98">
        <v>0</v>
      </c>
      <c r="M88" s="98">
        <v>0</v>
      </c>
      <c r="N88" s="98">
        <v>0</v>
      </c>
      <c r="O88" s="98">
        <v>0</v>
      </c>
      <c r="P88" s="98">
        <v>0</v>
      </c>
      <c r="Q88" s="98">
        <v>0</v>
      </c>
      <c r="R88" s="98">
        <v>0</v>
      </c>
      <c r="S88" s="98">
        <v>0</v>
      </c>
      <c r="T88" s="98">
        <v>0</v>
      </c>
      <c r="U88" s="98">
        <v>0</v>
      </c>
      <c r="V88" s="98">
        <v>0</v>
      </c>
    </row>
    <row r="89" spans="1:22" ht="39.75" customHeight="1">
      <c r="A89" s="97" t="s">
        <v>223</v>
      </c>
      <c r="B89" s="97" t="s">
        <v>224</v>
      </c>
      <c r="C89" s="97" t="s">
        <v>225</v>
      </c>
      <c r="D89" s="813" t="s">
        <v>226</v>
      </c>
      <c r="E89" s="97" t="s">
        <v>353</v>
      </c>
      <c r="F89" s="97" t="s">
        <v>354</v>
      </c>
      <c r="G89" s="97" t="s">
        <v>20</v>
      </c>
      <c r="H89" s="97" t="s">
        <v>276</v>
      </c>
      <c r="I89" s="97" t="s">
        <v>357</v>
      </c>
      <c r="J89" s="98">
        <v>0</v>
      </c>
      <c r="K89" s="98">
        <v>12500</v>
      </c>
      <c r="L89" s="98">
        <v>0</v>
      </c>
      <c r="M89" s="98">
        <v>0</v>
      </c>
      <c r="N89" s="98">
        <v>0</v>
      </c>
      <c r="O89" s="98">
        <v>0</v>
      </c>
      <c r="P89" s="98">
        <v>0</v>
      </c>
      <c r="Q89" s="98">
        <v>0</v>
      </c>
      <c r="R89" s="98">
        <v>0</v>
      </c>
      <c r="S89" s="98">
        <v>0</v>
      </c>
      <c r="T89" s="98">
        <v>0</v>
      </c>
      <c r="U89" s="98">
        <v>0</v>
      </c>
      <c r="V89" s="98">
        <v>0</v>
      </c>
    </row>
    <row r="90" spans="1:22" ht="22.5" customHeight="1">
      <c r="A90" s="97" t="s">
        <v>223</v>
      </c>
      <c r="B90" s="97" t="s">
        <v>224</v>
      </c>
      <c r="C90" s="97" t="s">
        <v>225</v>
      </c>
      <c r="D90" s="813" t="s">
        <v>226</v>
      </c>
      <c r="E90" s="812" t="s">
        <v>353</v>
      </c>
      <c r="F90" s="97" t="s">
        <v>354</v>
      </c>
      <c r="G90" s="97" t="s">
        <v>20</v>
      </c>
      <c r="H90" s="97" t="s">
        <v>45</v>
      </c>
      <c r="I90" s="97" t="s">
        <v>297</v>
      </c>
      <c r="J90" s="98">
        <v>0</v>
      </c>
      <c r="K90" s="98">
        <v>0</v>
      </c>
      <c r="L90" s="98">
        <v>0</v>
      </c>
      <c r="M90" s="98">
        <v>35000</v>
      </c>
      <c r="N90" s="98">
        <v>0</v>
      </c>
      <c r="O90" s="98">
        <v>0</v>
      </c>
      <c r="P90" s="98">
        <v>0</v>
      </c>
      <c r="Q90" s="98">
        <v>0</v>
      </c>
      <c r="R90" s="98">
        <v>0</v>
      </c>
      <c r="S90" s="98">
        <v>0</v>
      </c>
      <c r="T90" s="98">
        <v>0</v>
      </c>
      <c r="U90" s="98">
        <v>0</v>
      </c>
      <c r="V90" s="98">
        <v>0</v>
      </c>
    </row>
    <row r="91" spans="1:22" ht="36.75" customHeight="1">
      <c r="A91" s="97" t="s">
        <v>223</v>
      </c>
      <c r="B91" s="97" t="s">
        <v>224</v>
      </c>
      <c r="C91" s="97" t="s">
        <v>225</v>
      </c>
      <c r="D91" s="813" t="s">
        <v>226</v>
      </c>
      <c r="E91" s="812" t="s">
        <v>358</v>
      </c>
      <c r="F91" s="97" t="s">
        <v>359</v>
      </c>
      <c r="G91" s="97" t="s">
        <v>20</v>
      </c>
      <c r="H91" s="97" t="s">
        <v>346</v>
      </c>
      <c r="I91" s="97" t="s">
        <v>343</v>
      </c>
      <c r="J91" s="98">
        <v>0</v>
      </c>
      <c r="K91" s="98">
        <v>0</v>
      </c>
      <c r="L91" s="98">
        <v>0</v>
      </c>
      <c r="M91" s="98">
        <v>6000</v>
      </c>
      <c r="N91" s="98">
        <v>0</v>
      </c>
      <c r="O91" s="98">
        <v>0</v>
      </c>
      <c r="P91" s="98">
        <v>0</v>
      </c>
      <c r="Q91" s="98">
        <v>0</v>
      </c>
      <c r="R91" s="98">
        <v>0</v>
      </c>
      <c r="S91" s="98">
        <v>0</v>
      </c>
      <c r="T91" s="98">
        <v>0</v>
      </c>
      <c r="U91" s="98">
        <v>0</v>
      </c>
      <c r="V91" s="98">
        <v>0</v>
      </c>
    </row>
    <row r="92" spans="1:22" ht="42" customHeight="1">
      <c r="A92" s="97" t="s">
        <v>223</v>
      </c>
      <c r="B92" s="97" t="s">
        <v>224</v>
      </c>
      <c r="C92" s="97" t="s">
        <v>225</v>
      </c>
      <c r="D92" s="813" t="s">
        <v>226</v>
      </c>
      <c r="E92" s="812" t="s">
        <v>358</v>
      </c>
      <c r="F92" s="97" t="s">
        <v>359</v>
      </c>
      <c r="G92" s="97" t="s">
        <v>20</v>
      </c>
      <c r="H92" s="97" t="s">
        <v>246</v>
      </c>
      <c r="I92" s="97" t="s">
        <v>297</v>
      </c>
      <c r="J92" s="98">
        <v>0</v>
      </c>
      <c r="K92" s="98">
        <v>0</v>
      </c>
      <c r="L92" s="98">
        <v>0</v>
      </c>
      <c r="M92" s="98">
        <v>70000</v>
      </c>
      <c r="N92" s="98">
        <v>0</v>
      </c>
      <c r="O92" s="98">
        <v>0</v>
      </c>
      <c r="P92" s="98">
        <v>0</v>
      </c>
      <c r="Q92" s="98">
        <v>0</v>
      </c>
      <c r="R92" s="98">
        <v>0</v>
      </c>
      <c r="S92" s="98">
        <v>0</v>
      </c>
      <c r="T92" s="98">
        <v>0</v>
      </c>
      <c r="U92" s="98">
        <v>0</v>
      </c>
      <c r="V92" s="98">
        <v>0</v>
      </c>
    </row>
    <row r="93" spans="1:22" ht="37.5" customHeight="1">
      <c r="A93" s="97" t="s">
        <v>223</v>
      </c>
      <c r="B93" s="97" t="s">
        <v>224</v>
      </c>
      <c r="C93" s="97" t="s">
        <v>225</v>
      </c>
      <c r="D93" s="813" t="s">
        <v>226</v>
      </c>
      <c r="E93" s="812" t="s">
        <v>358</v>
      </c>
      <c r="F93" s="97" t="s">
        <v>359</v>
      </c>
      <c r="G93" s="97" t="s">
        <v>20</v>
      </c>
      <c r="H93" s="97" t="s">
        <v>45</v>
      </c>
      <c r="I93" s="97" t="s">
        <v>297</v>
      </c>
      <c r="J93" s="98">
        <v>0</v>
      </c>
      <c r="K93" s="98">
        <v>0</v>
      </c>
      <c r="L93" s="98">
        <v>0</v>
      </c>
      <c r="M93" s="98">
        <v>35000</v>
      </c>
      <c r="N93" s="98">
        <v>0</v>
      </c>
      <c r="O93" s="98">
        <v>0</v>
      </c>
      <c r="P93" s="98">
        <v>0</v>
      </c>
      <c r="Q93" s="98">
        <v>0</v>
      </c>
      <c r="R93" s="98">
        <v>0</v>
      </c>
      <c r="S93" s="98">
        <v>0</v>
      </c>
      <c r="T93" s="98">
        <v>0</v>
      </c>
      <c r="U93" s="98">
        <v>0</v>
      </c>
      <c r="V93" s="98">
        <v>0</v>
      </c>
    </row>
    <row r="94" spans="1:22" ht="36.75" customHeight="1">
      <c r="A94" s="97" t="s">
        <v>223</v>
      </c>
      <c r="B94" s="97" t="s">
        <v>224</v>
      </c>
      <c r="C94" s="97" t="s">
        <v>225</v>
      </c>
      <c r="D94" s="813" t="s">
        <v>226</v>
      </c>
      <c r="E94" s="97" t="s">
        <v>358</v>
      </c>
      <c r="F94" s="97" t="s">
        <v>359</v>
      </c>
      <c r="G94" s="97" t="s">
        <v>20</v>
      </c>
      <c r="H94" s="97" t="s">
        <v>45</v>
      </c>
      <c r="I94" s="97" t="s">
        <v>297</v>
      </c>
      <c r="J94" s="98">
        <v>0</v>
      </c>
      <c r="K94" s="98">
        <v>0</v>
      </c>
      <c r="L94" s="98">
        <v>0</v>
      </c>
      <c r="M94" s="98">
        <v>35000</v>
      </c>
      <c r="N94" s="98">
        <v>0</v>
      </c>
      <c r="O94" s="98">
        <v>0</v>
      </c>
      <c r="P94" s="98">
        <v>0</v>
      </c>
      <c r="Q94" s="98">
        <v>0</v>
      </c>
      <c r="R94" s="98">
        <v>0</v>
      </c>
      <c r="S94" s="98">
        <v>0</v>
      </c>
      <c r="T94" s="98">
        <v>0</v>
      </c>
      <c r="U94" s="98">
        <v>0</v>
      </c>
      <c r="V94" s="98">
        <v>0</v>
      </c>
    </row>
    <row r="95" spans="1:22" ht="38.25" customHeight="1">
      <c r="A95" s="97" t="s">
        <v>223</v>
      </c>
      <c r="B95" s="97" t="s">
        <v>224</v>
      </c>
      <c r="C95" s="97" t="s">
        <v>225</v>
      </c>
      <c r="D95" s="813" t="s">
        <v>226</v>
      </c>
      <c r="E95" s="97" t="s">
        <v>360</v>
      </c>
      <c r="F95" s="97" t="s">
        <v>361</v>
      </c>
      <c r="G95" s="97" t="s">
        <v>20</v>
      </c>
      <c r="H95" s="97" t="s">
        <v>346</v>
      </c>
      <c r="I95" s="97" t="s">
        <v>343</v>
      </c>
      <c r="J95" s="98">
        <v>0</v>
      </c>
      <c r="K95" s="98">
        <v>0</v>
      </c>
      <c r="L95" s="98">
        <v>0</v>
      </c>
      <c r="M95" s="98">
        <v>6000</v>
      </c>
      <c r="N95" s="98">
        <v>0</v>
      </c>
      <c r="O95" s="98">
        <v>0</v>
      </c>
      <c r="P95" s="98">
        <v>0</v>
      </c>
      <c r="Q95" s="98">
        <v>0</v>
      </c>
      <c r="R95" s="98">
        <v>0</v>
      </c>
      <c r="S95" s="98">
        <v>0</v>
      </c>
      <c r="T95" s="98">
        <v>0</v>
      </c>
      <c r="U95" s="98">
        <v>0</v>
      </c>
      <c r="V95" s="98">
        <v>0</v>
      </c>
    </row>
    <row r="96" spans="1:22" ht="41.25" customHeight="1">
      <c r="A96" s="97" t="s">
        <v>223</v>
      </c>
      <c r="B96" s="97" t="s">
        <v>224</v>
      </c>
      <c r="C96" s="97" t="s">
        <v>225</v>
      </c>
      <c r="D96" s="813" t="s">
        <v>226</v>
      </c>
      <c r="E96" s="97" t="s">
        <v>360</v>
      </c>
      <c r="F96" s="97" t="s">
        <v>361</v>
      </c>
      <c r="G96" s="97" t="s">
        <v>20</v>
      </c>
      <c r="H96" s="97" t="s">
        <v>347</v>
      </c>
      <c r="I96" s="97" t="s">
        <v>348</v>
      </c>
      <c r="J96" s="98">
        <v>0</v>
      </c>
      <c r="K96" s="98">
        <v>8500</v>
      </c>
      <c r="L96" s="98">
        <v>0</v>
      </c>
      <c r="M96" s="98">
        <v>0</v>
      </c>
      <c r="N96" s="98">
        <v>0</v>
      </c>
      <c r="O96" s="98">
        <v>0</v>
      </c>
      <c r="P96" s="98">
        <v>0</v>
      </c>
      <c r="Q96" s="98">
        <v>0</v>
      </c>
      <c r="R96" s="98">
        <v>0</v>
      </c>
      <c r="S96" s="98">
        <v>0</v>
      </c>
      <c r="T96" s="98">
        <v>0</v>
      </c>
      <c r="U96" s="98">
        <v>0</v>
      </c>
      <c r="V96" s="98">
        <v>0</v>
      </c>
    </row>
    <row r="97" spans="1:22" ht="42" customHeight="1">
      <c r="A97" s="97" t="s">
        <v>223</v>
      </c>
      <c r="B97" s="97" t="s">
        <v>224</v>
      </c>
      <c r="C97" s="97" t="s">
        <v>225</v>
      </c>
      <c r="D97" s="813" t="s">
        <v>226</v>
      </c>
      <c r="E97" s="812" t="s">
        <v>360</v>
      </c>
      <c r="F97" s="97" t="s">
        <v>361</v>
      </c>
      <c r="G97" s="97" t="s">
        <v>20</v>
      </c>
      <c r="H97" s="97" t="s">
        <v>186</v>
      </c>
      <c r="I97" s="97" t="s">
        <v>349</v>
      </c>
      <c r="J97" s="98">
        <v>0</v>
      </c>
      <c r="K97" s="98">
        <v>16500</v>
      </c>
      <c r="L97" s="98">
        <v>0</v>
      </c>
      <c r="M97" s="98">
        <v>0</v>
      </c>
      <c r="N97" s="98">
        <v>0</v>
      </c>
      <c r="O97" s="98">
        <v>0</v>
      </c>
      <c r="P97" s="98">
        <v>0</v>
      </c>
      <c r="Q97" s="98">
        <v>0</v>
      </c>
      <c r="R97" s="98">
        <v>0</v>
      </c>
      <c r="S97" s="98">
        <v>0</v>
      </c>
      <c r="T97" s="98">
        <v>0</v>
      </c>
      <c r="U97" s="98">
        <v>0</v>
      </c>
      <c r="V97" s="98">
        <v>0</v>
      </c>
    </row>
    <row r="98" spans="1:22" ht="24.75" customHeight="1">
      <c r="A98" s="97" t="s">
        <v>223</v>
      </c>
      <c r="B98" s="97" t="s">
        <v>224</v>
      </c>
      <c r="C98" s="97" t="s">
        <v>225</v>
      </c>
      <c r="D98" s="813" t="s">
        <v>226</v>
      </c>
      <c r="E98" s="812" t="s">
        <v>362</v>
      </c>
      <c r="F98" s="97" t="s">
        <v>363</v>
      </c>
      <c r="G98" s="97" t="s">
        <v>20</v>
      </c>
      <c r="H98" s="97" t="s">
        <v>346</v>
      </c>
      <c r="I98" s="97" t="s">
        <v>343</v>
      </c>
      <c r="J98" s="98">
        <v>0</v>
      </c>
      <c r="K98" s="98">
        <v>0</v>
      </c>
      <c r="L98" s="98">
        <v>0</v>
      </c>
      <c r="M98" s="98">
        <v>6000</v>
      </c>
      <c r="N98" s="98">
        <v>0</v>
      </c>
      <c r="O98" s="98">
        <v>0</v>
      </c>
      <c r="P98" s="98">
        <v>0</v>
      </c>
      <c r="Q98" s="98">
        <v>0</v>
      </c>
      <c r="R98" s="98">
        <v>0</v>
      </c>
      <c r="S98" s="98">
        <v>0</v>
      </c>
      <c r="T98" s="98">
        <v>0</v>
      </c>
      <c r="U98" s="98">
        <v>0</v>
      </c>
      <c r="V98" s="98">
        <v>0</v>
      </c>
    </row>
    <row r="99" spans="1:22" ht="23.25" customHeight="1">
      <c r="A99" s="97" t="s">
        <v>223</v>
      </c>
      <c r="B99" s="97" t="s">
        <v>224</v>
      </c>
      <c r="C99" s="97" t="s">
        <v>225</v>
      </c>
      <c r="D99" s="813" t="s">
        <v>226</v>
      </c>
      <c r="E99" s="812" t="s">
        <v>362</v>
      </c>
      <c r="F99" s="97" t="s">
        <v>363</v>
      </c>
      <c r="G99" s="97" t="s">
        <v>20</v>
      </c>
      <c r="H99" s="97" t="s">
        <v>235</v>
      </c>
      <c r="I99" s="97" t="s">
        <v>297</v>
      </c>
      <c r="J99" s="98">
        <v>0</v>
      </c>
      <c r="K99" s="98">
        <v>6000</v>
      </c>
      <c r="L99" s="98">
        <v>0</v>
      </c>
      <c r="M99" s="98">
        <v>0</v>
      </c>
      <c r="N99" s="98">
        <v>0</v>
      </c>
      <c r="O99" s="98">
        <v>0</v>
      </c>
      <c r="P99" s="98">
        <v>0</v>
      </c>
      <c r="Q99" s="98">
        <v>0</v>
      </c>
      <c r="R99" s="98">
        <v>0</v>
      </c>
      <c r="S99" s="98">
        <v>0</v>
      </c>
      <c r="T99" s="98">
        <v>0</v>
      </c>
      <c r="U99" s="98">
        <v>0</v>
      </c>
      <c r="V99" s="98">
        <v>0</v>
      </c>
    </row>
    <row r="100" spans="1:22" ht="20.25" customHeight="1">
      <c r="A100" s="97" t="s">
        <v>223</v>
      </c>
      <c r="B100" s="97" t="s">
        <v>224</v>
      </c>
      <c r="C100" s="97" t="s">
        <v>225</v>
      </c>
      <c r="D100" s="813" t="s">
        <v>226</v>
      </c>
      <c r="E100" s="812" t="s">
        <v>362</v>
      </c>
      <c r="F100" s="97" t="s">
        <v>363</v>
      </c>
      <c r="G100" s="97" t="s">
        <v>20</v>
      </c>
      <c r="H100" s="97" t="s">
        <v>258</v>
      </c>
      <c r="I100" s="97" t="s">
        <v>297</v>
      </c>
      <c r="J100" s="98">
        <v>0</v>
      </c>
      <c r="K100" s="98">
        <v>12500</v>
      </c>
      <c r="L100" s="98">
        <v>0</v>
      </c>
      <c r="M100" s="98">
        <v>0</v>
      </c>
      <c r="N100" s="98">
        <v>0</v>
      </c>
      <c r="O100" s="98">
        <v>0</v>
      </c>
      <c r="P100" s="98">
        <v>0</v>
      </c>
      <c r="Q100" s="98">
        <v>0</v>
      </c>
      <c r="R100" s="98">
        <v>0</v>
      </c>
      <c r="S100" s="98">
        <v>0</v>
      </c>
      <c r="T100" s="98">
        <v>0</v>
      </c>
      <c r="U100" s="98">
        <v>0</v>
      </c>
      <c r="V100" s="98">
        <v>0</v>
      </c>
    </row>
    <row r="101" spans="1:22" ht="41.25" customHeight="1">
      <c r="A101" s="97" t="s">
        <v>223</v>
      </c>
      <c r="B101" s="97" t="s">
        <v>224</v>
      </c>
      <c r="C101" s="97" t="s">
        <v>225</v>
      </c>
      <c r="D101" s="813" t="s">
        <v>226</v>
      </c>
      <c r="E101" s="812" t="s">
        <v>362</v>
      </c>
      <c r="F101" s="97" t="s">
        <v>363</v>
      </c>
      <c r="G101" s="97" t="s">
        <v>20</v>
      </c>
      <c r="H101" s="97" t="s">
        <v>276</v>
      </c>
      <c r="I101" s="97" t="s">
        <v>357</v>
      </c>
      <c r="J101" s="98">
        <v>0</v>
      </c>
      <c r="K101" s="98">
        <v>12500</v>
      </c>
      <c r="L101" s="98">
        <v>0</v>
      </c>
      <c r="M101" s="98">
        <v>0</v>
      </c>
      <c r="N101" s="98">
        <v>0</v>
      </c>
      <c r="O101" s="98">
        <v>0</v>
      </c>
      <c r="P101" s="98">
        <v>0</v>
      </c>
      <c r="Q101" s="98">
        <v>0</v>
      </c>
      <c r="R101" s="98">
        <v>0</v>
      </c>
      <c r="S101" s="98">
        <v>0</v>
      </c>
      <c r="T101" s="98">
        <v>0</v>
      </c>
      <c r="U101" s="98">
        <v>0</v>
      </c>
      <c r="V101" s="98">
        <v>0</v>
      </c>
    </row>
    <row r="102" spans="1:22" ht="42" customHeight="1">
      <c r="A102" s="97" t="s">
        <v>223</v>
      </c>
      <c r="B102" s="97" t="s">
        <v>224</v>
      </c>
      <c r="C102" s="97" t="s">
        <v>225</v>
      </c>
      <c r="D102" s="813" t="s">
        <v>226</v>
      </c>
      <c r="E102" s="812" t="s">
        <v>362</v>
      </c>
      <c r="F102" s="97" t="s">
        <v>363</v>
      </c>
      <c r="G102" s="97" t="s">
        <v>20</v>
      </c>
      <c r="H102" s="812" t="s">
        <v>364</v>
      </c>
      <c r="I102" s="97" t="s">
        <v>297</v>
      </c>
      <c r="J102" s="98">
        <v>0</v>
      </c>
      <c r="K102" s="98">
        <v>22500</v>
      </c>
      <c r="L102" s="98">
        <v>0</v>
      </c>
      <c r="M102" s="98">
        <v>0</v>
      </c>
      <c r="N102" s="98">
        <v>0</v>
      </c>
      <c r="O102" s="98">
        <v>0</v>
      </c>
      <c r="P102" s="98">
        <v>0</v>
      </c>
      <c r="Q102" s="98">
        <v>0</v>
      </c>
      <c r="R102" s="98">
        <v>0</v>
      </c>
      <c r="S102" s="98">
        <v>0</v>
      </c>
      <c r="T102" s="98">
        <v>0</v>
      </c>
      <c r="U102" s="98">
        <v>0</v>
      </c>
      <c r="V102" s="98">
        <v>0</v>
      </c>
    </row>
    <row r="103" spans="1:22" ht="18.75" customHeight="1">
      <c r="A103" s="97" t="s">
        <v>223</v>
      </c>
      <c r="B103" s="97" t="s">
        <v>224</v>
      </c>
      <c r="C103" s="97" t="s">
        <v>225</v>
      </c>
      <c r="D103" s="813" t="s">
        <v>226</v>
      </c>
      <c r="E103" s="812" t="s">
        <v>362</v>
      </c>
      <c r="F103" s="97" t="s">
        <v>363</v>
      </c>
      <c r="G103" s="97" t="s">
        <v>20</v>
      </c>
      <c r="H103" s="97" t="s">
        <v>365</v>
      </c>
      <c r="I103" s="97" t="s">
        <v>297</v>
      </c>
      <c r="J103" s="98">
        <v>0</v>
      </c>
      <c r="K103" s="98">
        <v>8500</v>
      </c>
      <c r="L103" s="98">
        <v>0</v>
      </c>
      <c r="M103" s="98">
        <v>0</v>
      </c>
      <c r="N103" s="98">
        <v>0</v>
      </c>
      <c r="O103" s="98">
        <v>0</v>
      </c>
      <c r="P103" s="98">
        <v>0</v>
      </c>
      <c r="Q103" s="98">
        <v>0</v>
      </c>
      <c r="R103" s="98">
        <v>0</v>
      </c>
      <c r="S103" s="98">
        <v>0</v>
      </c>
      <c r="T103" s="98">
        <v>0</v>
      </c>
      <c r="U103" s="98">
        <v>0</v>
      </c>
      <c r="V103" s="98">
        <v>0</v>
      </c>
    </row>
    <row r="104" spans="1:22" ht="45.75" customHeight="1">
      <c r="A104" s="97" t="s">
        <v>223</v>
      </c>
      <c r="B104" s="97" t="s">
        <v>224</v>
      </c>
      <c r="C104" s="97" t="s">
        <v>225</v>
      </c>
      <c r="D104" s="813" t="s">
        <v>226</v>
      </c>
      <c r="E104" s="812" t="s">
        <v>362</v>
      </c>
      <c r="F104" s="97" t="s">
        <v>363</v>
      </c>
      <c r="G104" s="97" t="s">
        <v>20</v>
      </c>
      <c r="H104" s="97" t="s">
        <v>186</v>
      </c>
      <c r="I104" s="97" t="s">
        <v>349</v>
      </c>
      <c r="J104" s="98">
        <v>0</v>
      </c>
      <c r="K104" s="98">
        <v>16500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0</v>
      </c>
      <c r="R104" s="98">
        <v>0</v>
      </c>
      <c r="S104" s="98">
        <v>0</v>
      </c>
      <c r="T104" s="98">
        <v>0</v>
      </c>
      <c r="U104" s="98">
        <v>0</v>
      </c>
      <c r="V104" s="98">
        <v>0</v>
      </c>
    </row>
    <row r="105" spans="1:22" ht="37.5" customHeight="1">
      <c r="A105" s="97" t="s">
        <v>223</v>
      </c>
      <c r="B105" s="97" t="s">
        <v>224</v>
      </c>
      <c r="C105" s="97" t="s">
        <v>225</v>
      </c>
      <c r="D105" s="813" t="s">
        <v>226</v>
      </c>
      <c r="E105" s="812" t="s">
        <v>366</v>
      </c>
      <c r="F105" s="97" t="s">
        <v>367</v>
      </c>
      <c r="G105" s="97" t="s">
        <v>20</v>
      </c>
      <c r="H105" s="97" t="s">
        <v>346</v>
      </c>
      <c r="I105" s="97" t="s">
        <v>343</v>
      </c>
      <c r="J105" s="98">
        <v>0</v>
      </c>
      <c r="K105" s="98">
        <v>0</v>
      </c>
      <c r="L105" s="98">
        <v>0</v>
      </c>
      <c r="M105" s="98">
        <v>6000</v>
      </c>
      <c r="N105" s="98">
        <v>0</v>
      </c>
      <c r="O105" s="98">
        <v>0</v>
      </c>
      <c r="P105" s="98">
        <v>0</v>
      </c>
      <c r="Q105" s="98">
        <v>0</v>
      </c>
      <c r="R105" s="98">
        <v>0</v>
      </c>
      <c r="S105" s="98">
        <v>0</v>
      </c>
      <c r="T105" s="98">
        <v>0</v>
      </c>
      <c r="U105" s="98">
        <v>0</v>
      </c>
      <c r="V105" s="98">
        <v>0</v>
      </c>
    </row>
    <row r="106" spans="1:22" ht="36.75" customHeight="1">
      <c r="A106" s="97" t="s">
        <v>223</v>
      </c>
      <c r="B106" s="97" t="s">
        <v>224</v>
      </c>
      <c r="C106" s="97" t="s">
        <v>225</v>
      </c>
      <c r="D106" s="813" t="s">
        <v>226</v>
      </c>
      <c r="E106" s="812" t="s">
        <v>366</v>
      </c>
      <c r="F106" s="97" t="s">
        <v>367</v>
      </c>
      <c r="G106" s="97" t="s">
        <v>20</v>
      </c>
      <c r="H106" s="97" t="s">
        <v>368</v>
      </c>
      <c r="I106" s="97" t="s">
        <v>44</v>
      </c>
      <c r="J106" s="98">
        <v>0</v>
      </c>
      <c r="K106" s="98">
        <v>3850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0</v>
      </c>
      <c r="R106" s="98">
        <v>0</v>
      </c>
      <c r="S106" s="98">
        <v>0</v>
      </c>
      <c r="T106" s="98">
        <v>0</v>
      </c>
      <c r="U106" s="98">
        <v>0</v>
      </c>
      <c r="V106" s="98">
        <v>0</v>
      </c>
    </row>
    <row r="107" spans="1:22" ht="41.25" customHeight="1">
      <c r="A107" s="97" t="s">
        <v>223</v>
      </c>
      <c r="B107" s="97" t="s">
        <v>224</v>
      </c>
      <c r="C107" s="97" t="s">
        <v>225</v>
      </c>
      <c r="D107" s="813" t="s">
        <v>226</v>
      </c>
      <c r="E107" s="812" t="s">
        <v>366</v>
      </c>
      <c r="F107" s="97" t="s">
        <v>367</v>
      </c>
      <c r="G107" s="97" t="s">
        <v>20</v>
      </c>
      <c r="H107" s="97" t="s">
        <v>240</v>
      </c>
      <c r="I107" s="97" t="s">
        <v>342</v>
      </c>
      <c r="J107" s="98">
        <v>0</v>
      </c>
      <c r="K107" s="98">
        <v>14500</v>
      </c>
      <c r="L107" s="98">
        <v>0</v>
      </c>
      <c r="M107" s="98">
        <v>0</v>
      </c>
      <c r="N107" s="98">
        <v>0</v>
      </c>
      <c r="O107" s="98">
        <v>0</v>
      </c>
      <c r="P107" s="98">
        <v>0</v>
      </c>
      <c r="Q107" s="98">
        <v>0</v>
      </c>
      <c r="R107" s="98">
        <v>0</v>
      </c>
      <c r="S107" s="98">
        <v>0</v>
      </c>
      <c r="T107" s="98">
        <v>0</v>
      </c>
      <c r="U107" s="98">
        <v>0</v>
      </c>
      <c r="V107" s="98">
        <v>0</v>
      </c>
    </row>
    <row r="108" spans="1:22" ht="39.950000000000003" customHeight="1">
      <c r="A108" s="97" t="s">
        <v>223</v>
      </c>
      <c r="B108" s="97" t="s">
        <v>224</v>
      </c>
      <c r="C108" s="97" t="s">
        <v>225</v>
      </c>
      <c r="D108" s="813" t="s">
        <v>226</v>
      </c>
      <c r="E108" s="812" t="s">
        <v>366</v>
      </c>
      <c r="F108" s="97" t="s">
        <v>367</v>
      </c>
      <c r="G108" s="97" t="s">
        <v>20</v>
      </c>
      <c r="H108" s="97" t="s">
        <v>196</v>
      </c>
      <c r="I108" s="97" t="s">
        <v>297</v>
      </c>
      <c r="J108" s="98">
        <v>0</v>
      </c>
      <c r="K108" s="98">
        <v>3000</v>
      </c>
      <c r="L108" s="98">
        <v>0</v>
      </c>
      <c r="M108" s="98">
        <v>0</v>
      </c>
      <c r="N108" s="98">
        <v>0</v>
      </c>
      <c r="O108" s="98">
        <v>0</v>
      </c>
      <c r="P108" s="98">
        <v>0</v>
      </c>
      <c r="Q108" s="98">
        <v>0</v>
      </c>
      <c r="R108" s="98">
        <v>0</v>
      </c>
      <c r="S108" s="98">
        <v>0</v>
      </c>
      <c r="T108" s="98">
        <v>0</v>
      </c>
      <c r="U108" s="98">
        <v>0</v>
      </c>
      <c r="V108" s="98">
        <v>0</v>
      </c>
    </row>
    <row r="109" spans="1:22" ht="39.950000000000003" customHeight="1">
      <c r="A109" s="97" t="s">
        <v>223</v>
      </c>
      <c r="B109" s="97" t="s">
        <v>224</v>
      </c>
      <c r="C109" s="97" t="s">
        <v>225</v>
      </c>
      <c r="D109" s="813" t="s">
        <v>226</v>
      </c>
      <c r="E109" s="812" t="s">
        <v>366</v>
      </c>
      <c r="F109" s="97" t="s">
        <v>367</v>
      </c>
      <c r="G109" s="97" t="s">
        <v>20</v>
      </c>
      <c r="H109" s="97" t="s">
        <v>369</v>
      </c>
      <c r="I109" s="97" t="s">
        <v>370</v>
      </c>
      <c r="J109" s="98">
        <v>0</v>
      </c>
      <c r="K109" s="98">
        <v>13500</v>
      </c>
      <c r="L109" s="98">
        <v>0</v>
      </c>
      <c r="M109" s="98">
        <v>0</v>
      </c>
      <c r="N109" s="98">
        <v>0</v>
      </c>
      <c r="O109" s="98">
        <v>0</v>
      </c>
      <c r="P109" s="98">
        <v>0</v>
      </c>
      <c r="Q109" s="98">
        <v>0</v>
      </c>
      <c r="R109" s="98">
        <v>0</v>
      </c>
      <c r="S109" s="98">
        <v>0</v>
      </c>
      <c r="T109" s="98">
        <v>0</v>
      </c>
      <c r="U109" s="98">
        <v>0</v>
      </c>
      <c r="V109" s="98">
        <v>0</v>
      </c>
    </row>
    <row r="110" spans="1:22" ht="63" customHeight="1">
      <c r="A110" s="97" t="s">
        <v>223</v>
      </c>
      <c r="B110" s="97" t="s">
        <v>224</v>
      </c>
      <c r="C110" s="97" t="s">
        <v>225</v>
      </c>
      <c r="D110" s="813" t="s">
        <v>226</v>
      </c>
      <c r="E110" s="812" t="s">
        <v>366</v>
      </c>
      <c r="F110" s="97" t="s">
        <v>367</v>
      </c>
      <c r="G110" s="97" t="s">
        <v>20</v>
      </c>
      <c r="H110" s="97" t="s">
        <v>364</v>
      </c>
      <c r="I110" s="97" t="s">
        <v>297</v>
      </c>
      <c r="J110" s="98">
        <v>0</v>
      </c>
      <c r="K110" s="98">
        <v>22500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0</v>
      </c>
      <c r="R110" s="98">
        <v>0</v>
      </c>
      <c r="S110" s="98">
        <v>0</v>
      </c>
      <c r="T110" s="98">
        <v>0</v>
      </c>
      <c r="U110" s="98">
        <v>0</v>
      </c>
      <c r="V110" s="98">
        <v>0</v>
      </c>
    </row>
    <row r="111" spans="1:22" ht="45.75" customHeight="1">
      <c r="A111" s="97" t="s">
        <v>223</v>
      </c>
      <c r="B111" s="97" t="s">
        <v>224</v>
      </c>
      <c r="C111" s="97" t="s">
        <v>225</v>
      </c>
      <c r="D111" s="813" t="s">
        <v>226</v>
      </c>
      <c r="E111" s="812" t="s">
        <v>366</v>
      </c>
      <c r="F111" s="97" t="s">
        <v>367</v>
      </c>
      <c r="G111" s="97" t="s">
        <v>20</v>
      </c>
      <c r="H111" s="97" t="s">
        <v>186</v>
      </c>
      <c r="I111" s="97" t="s">
        <v>349</v>
      </c>
      <c r="J111" s="98">
        <v>0</v>
      </c>
      <c r="K111" s="98">
        <v>16500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0</v>
      </c>
      <c r="R111" s="98">
        <v>0</v>
      </c>
      <c r="S111" s="98">
        <v>0</v>
      </c>
      <c r="T111" s="98">
        <v>0</v>
      </c>
      <c r="U111" s="98">
        <v>0</v>
      </c>
      <c r="V111" s="98">
        <v>0</v>
      </c>
    </row>
    <row r="112" spans="1:22" ht="39" customHeight="1">
      <c r="A112" s="97" t="s">
        <v>223</v>
      </c>
      <c r="B112" s="97" t="s">
        <v>224</v>
      </c>
      <c r="C112" s="97" t="s">
        <v>225</v>
      </c>
      <c r="D112" s="813" t="s">
        <v>226</v>
      </c>
      <c r="E112" s="812" t="s">
        <v>371</v>
      </c>
      <c r="F112" s="97" t="s">
        <v>372</v>
      </c>
      <c r="G112" s="97" t="s">
        <v>20</v>
      </c>
      <c r="H112" s="97" t="s">
        <v>346</v>
      </c>
      <c r="I112" s="97" t="s">
        <v>343</v>
      </c>
      <c r="J112" s="98">
        <v>0</v>
      </c>
      <c r="K112" s="98">
        <v>0</v>
      </c>
      <c r="L112" s="98">
        <v>0</v>
      </c>
      <c r="M112" s="98">
        <v>6000</v>
      </c>
      <c r="N112" s="98">
        <v>0</v>
      </c>
      <c r="O112" s="98">
        <v>0</v>
      </c>
      <c r="P112" s="98">
        <v>0</v>
      </c>
      <c r="Q112" s="98">
        <v>0</v>
      </c>
      <c r="R112" s="98">
        <v>0</v>
      </c>
      <c r="S112" s="98">
        <v>0</v>
      </c>
      <c r="T112" s="98">
        <v>0</v>
      </c>
      <c r="U112" s="98">
        <v>0</v>
      </c>
      <c r="V112" s="98">
        <v>0</v>
      </c>
    </row>
    <row r="113" spans="1:22" ht="39" customHeight="1">
      <c r="A113" s="97" t="s">
        <v>223</v>
      </c>
      <c r="B113" s="97" t="s">
        <v>224</v>
      </c>
      <c r="C113" s="97" t="s">
        <v>225</v>
      </c>
      <c r="D113" s="813" t="s">
        <v>226</v>
      </c>
      <c r="E113" s="812" t="s">
        <v>371</v>
      </c>
      <c r="F113" s="97" t="s">
        <v>372</v>
      </c>
      <c r="G113" s="97" t="s">
        <v>20</v>
      </c>
      <c r="H113" s="97" t="s">
        <v>196</v>
      </c>
      <c r="I113" s="97" t="s">
        <v>297</v>
      </c>
      <c r="J113" s="98">
        <v>0</v>
      </c>
      <c r="K113" s="98">
        <v>3000</v>
      </c>
      <c r="L113" s="98">
        <v>0</v>
      </c>
      <c r="M113" s="98">
        <v>0</v>
      </c>
      <c r="N113" s="98">
        <v>0</v>
      </c>
      <c r="O113" s="98">
        <v>0</v>
      </c>
      <c r="P113" s="98">
        <v>0</v>
      </c>
      <c r="Q113" s="98">
        <v>0</v>
      </c>
      <c r="R113" s="98">
        <v>0</v>
      </c>
      <c r="S113" s="98">
        <v>0</v>
      </c>
      <c r="T113" s="98">
        <v>0</v>
      </c>
      <c r="U113" s="98">
        <v>0</v>
      </c>
      <c r="V113" s="98">
        <v>0</v>
      </c>
    </row>
    <row r="114" spans="1:22" ht="39" customHeight="1">
      <c r="A114" s="97" t="s">
        <v>223</v>
      </c>
      <c r="B114" s="97" t="s">
        <v>224</v>
      </c>
      <c r="C114" s="97" t="s">
        <v>225</v>
      </c>
      <c r="D114" s="813" t="s">
        <v>226</v>
      </c>
      <c r="E114" s="812" t="s">
        <v>371</v>
      </c>
      <c r="F114" s="97" t="s">
        <v>372</v>
      </c>
      <c r="G114" s="97" t="s">
        <v>20</v>
      </c>
      <c r="H114" s="97" t="s">
        <v>373</v>
      </c>
      <c r="I114" s="97" t="s">
        <v>297</v>
      </c>
      <c r="J114" s="98">
        <v>0</v>
      </c>
      <c r="K114" s="98">
        <v>4500</v>
      </c>
      <c r="L114" s="98">
        <v>0</v>
      </c>
      <c r="M114" s="98">
        <v>0</v>
      </c>
      <c r="N114" s="98">
        <v>0</v>
      </c>
      <c r="O114" s="98">
        <v>0</v>
      </c>
      <c r="P114" s="98">
        <v>0</v>
      </c>
      <c r="Q114" s="98">
        <v>0</v>
      </c>
      <c r="R114" s="98">
        <v>0</v>
      </c>
      <c r="S114" s="98">
        <v>0</v>
      </c>
      <c r="T114" s="98">
        <v>0</v>
      </c>
      <c r="U114" s="98">
        <v>0</v>
      </c>
      <c r="V114" s="98">
        <v>0</v>
      </c>
    </row>
    <row r="115" spans="1:22" ht="39" customHeight="1">
      <c r="A115" s="97" t="s">
        <v>223</v>
      </c>
      <c r="B115" s="97" t="s">
        <v>224</v>
      </c>
      <c r="C115" s="97" t="s">
        <v>225</v>
      </c>
      <c r="D115" s="813" t="s">
        <v>226</v>
      </c>
      <c r="E115" s="812" t="s">
        <v>371</v>
      </c>
      <c r="F115" s="97" t="s">
        <v>372</v>
      </c>
      <c r="G115" s="97" t="s">
        <v>20</v>
      </c>
      <c r="H115" s="97" t="s">
        <v>209</v>
      </c>
      <c r="I115" s="97" t="s">
        <v>374</v>
      </c>
      <c r="J115" s="98">
        <v>0</v>
      </c>
      <c r="K115" s="98">
        <v>18000</v>
      </c>
      <c r="L115" s="98">
        <v>0</v>
      </c>
      <c r="M115" s="98">
        <v>0</v>
      </c>
      <c r="N115" s="98">
        <v>0</v>
      </c>
      <c r="O115" s="98">
        <v>0</v>
      </c>
      <c r="P115" s="98">
        <v>0</v>
      </c>
      <c r="Q115" s="98">
        <v>0</v>
      </c>
      <c r="R115" s="98">
        <v>0</v>
      </c>
      <c r="S115" s="98">
        <v>0</v>
      </c>
      <c r="T115" s="98">
        <v>0</v>
      </c>
      <c r="U115" s="98">
        <v>0</v>
      </c>
      <c r="V115" s="98">
        <v>0</v>
      </c>
    </row>
    <row r="116" spans="1:22" ht="39" customHeight="1">
      <c r="A116" s="97" t="s">
        <v>223</v>
      </c>
      <c r="B116" s="97" t="s">
        <v>224</v>
      </c>
      <c r="C116" s="97" t="s">
        <v>225</v>
      </c>
      <c r="D116" s="813" t="s">
        <v>226</v>
      </c>
      <c r="E116" s="812" t="s">
        <v>371</v>
      </c>
      <c r="F116" s="97" t="s">
        <v>372</v>
      </c>
      <c r="G116" s="97" t="s">
        <v>20</v>
      </c>
      <c r="H116" s="97" t="s">
        <v>369</v>
      </c>
      <c r="I116" s="97" t="s">
        <v>370</v>
      </c>
      <c r="J116" s="98">
        <v>0</v>
      </c>
      <c r="K116" s="98">
        <v>13500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0</v>
      </c>
      <c r="R116" s="98">
        <v>0</v>
      </c>
      <c r="S116" s="98">
        <v>0</v>
      </c>
      <c r="T116" s="98">
        <v>0</v>
      </c>
      <c r="U116" s="98">
        <v>0</v>
      </c>
      <c r="V116" s="98">
        <v>0</v>
      </c>
    </row>
    <row r="117" spans="1:22" ht="59.25" customHeight="1">
      <c r="A117" s="97" t="s">
        <v>223</v>
      </c>
      <c r="B117" s="97" t="s">
        <v>224</v>
      </c>
      <c r="C117" s="97" t="s">
        <v>225</v>
      </c>
      <c r="D117" s="813" t="s">
        <v>226</v>
      </c>
      <c r="E117" s="812" t="s">
        <v>371</v>
      </c>
      <c r="F117" s="97" t="s">
        <v>372</v>
      </c>
      <c r="G117" s="97" t="s">
        <v>20</v>
      </c>
      <c r="H117" s="97" t="s">
        <v>364</v>
      </c>
      <c r="I117" s="97" t="s">
        <v>297</v>
      </c>
      <c r="J117" s="98">
        <v>0</v>
      </c>
      <c r="K117" s="98">
        <v>22500</v>
      </c>
      <c r="L117" s="98">
        <v>0</v>
      </c>
      <c r="M117" s="98">
        <v>0</v>
      </c>
      <c r="N117" s="98">
        <v>0</v>
      </c>
      <c r="O117" s="98">
        <v>0</v>
      </c>
      <c r="P117" s="98">
        <v>0</v>
      </c>
      <c r="Q117" s="98">
        <v>0</v>
      </c>
      <c r="R117" s="98">
        <v>0</v>
      </c>
      <c r="S117" s="98">
        <v>0</v>
      </c>
      <c r="T117" s="98">
        <v>0</v>
      </c>
      <c r="U117" s="98">
        <v>0</v>
      </c>
      <c r="V117" s="98">
        <v>0</v>
      </c>
    </row>
    <row r="118" spans="1:22" ht="40.5" customHeight="1">
      <c r="A118" s="97" t="s">
        <v>223</v>
      </c>
      <c r="B118" s="97" t="s">
        <v>224</v>
      </c>
      <c r="C118" s="97" t="s">
        <v>225</v>
      </c>
      <c r="D118" s="813" t="s">
        <v>226</v>
      </c>
      <c r="E118" s="812" t="s">
        <v>371</v>
      </c>
      <c r="F118" s="97" t="s">
        <v>372</v>
      </c>
      <c r="G118" s="97" t="s">
        <v>20</v>
      </c>
      <c r="H118" s="97" t="s">
        <v>365</v>
      </c>
      <c r="I118" s="97" t="s">
        <v>297</v>
      </c>
      <c r="J118" s="98">
        <v>0</v>
      </c>
      <c r="K118" s="98">
        <v>8500</v>
      </c>
      <c r="L118" s="98">
        <v>0</v>
      </c>
      <c r="M118" s="98">
        <v>0</v>
      </c>
      <c r="N118" s="98">
        <v>0</v>
      </c>
      <c r="O118" s="98">
        <v>0</v>
      </c>
      <c r="P118" s="98">
        <v>0</v>
      </c>
      <c r="Q118" s="98">
        <v>0</v>
      </c>
      <c r="R118" s="98">
        <v>0</v>
      </c>
      <c r="S118" s="98">
        <v>0</v>
      </c>
      <c r="T118" s="98">
        <v>0</v>
      </c>
      <c r="U118" s="98">
        <v>0</v>
      </c>
      <c r="V118" s="98">
        <v>0</v>
      </c>
    </row>
    <row r="119" spans="1:22" ht="38.25" customHeight="1">
      <c r="A119" s="97" t="s">
        <v>223</v>
      </c>
      <c r="B119" s="97" t="s">
        <v>224</v>
      </c>
      <c r="C119" s="97" t="s">
        <v>225</v>
      </c>
      <c r="D119" s="813" t="s">
        <v>226</v>
      </c>
      <c r="E119" s="812" t="s">
        <v>371</v>
      </c>
      <c r="F119" s="97" t="s">
        <v>372</v>
      </c>
      <c r="G119" s="97" t="s">
        <v>20</v>
      </c>
      <c r="H119" s="97" t="s">
        <v>295</v>
      </c>
      <c r="I119" s="97" t="s">
        <v>375</v>
      </c>
      <c r="J119" s="98">
        <v>0</v>
      </c>
      <c r="K119" s="98">
        <v>3500</v>
      </c>
      <c r="L119" s="98">
        <v>0</v>
      </c>
      <c r="M119" s="98">
        <v>0</v>
      </c>
      <c r="N119" s="98">
        <v>0</v>
      </c>
      <c r="O119" s="98">
        <v>0</v>
      </c>
      <c r="P119" s="98">
        <v>0</v>
      </c>
      <c r="Q119" s="98">
        <v>0</v>
      </c>
      <c r="R119" s="98">
        <v>0</v>
      </c>
      <c r="S119" s="98">
        <v>0</v>
      </c>
      <c r="T119" s="98">
        <v>0</v>
      </c>
      <c r="U119" s="98">
        <v>0</v>
      </c>
      <c r="V119" s="98">
        <v>0</v>
      </c>
    </row>
    <row r="120" spans="1:22" ht="38.25" customHeight="1">
      <c r="A120" s="97" t="s">
        <v>223</v>
      </c>
      <c r="B120" s="97" t="s">
        <v>224</v>
      </c>
      <c r="C120" s="97" t="s">
        <v>225</v>
      </c>
      <c r="D120" s="813" t="s">
        <v>226</v>
      </c>
      <c r="E120" s="812" t="s">
        <v>371</v>
      </c>
      <c r="F120" s="97" t="s">
        <v>372</v>
      </c>
      <c r="G120" s="97" t="s">
        <v>20</v>
      </c>
      <c r="H120" s="97" t="s">
        <v>376</v>
      </c>
      <c r="I120" s="97" t="s">
        <v>377</v>
      </c>
      <c r="J120" s="98">
        <v>0</v>
      </c>
      <c r="K120" s="98">
        <v>7500</v>
      </c>
      <c r="L120" s="98">
        <v>0</v>
      </c>
      <c r="M120" s="98">
        <v>0</v>
      </c>
      <c r="N120" s="98">
        <v>0</v>
      </c>
      <c r="O120" s="98">
        <v>0</v>
      </c>
      <c r="P120" s="98">
        <v>0</v>
      </c>
      <c r="Q120" s="98">
        <v>0</v>
      </c>
      <c r="R120" s="98">
        <v>0</v>
      </c>
      <c r="S120" s="98">
        <v>0</v>
      </c>
      <c r="T120" s="98">
        <v>0</v>
      </c>
      <c r="U120" s="98">
        <v>0</v>
      </c>
      <c r="V120" s="98">
        <v>0</v>
      </c>
    </row>
    <row r="121" spans="1:22" ht="41.25" customHeight="1">
      <c r="A121" s="97" t="s">
        <v>223</v>
      </c>
      <c r="B121" s="97" t="s">
        <v>224</v>
      </c>
      <c r="C121" s="97" t="s">
        <v>225</v>
      </c>
      <c r="D121" s="813" t="s">
        <v>226</v>
      </c>
      <c r="E121" s="812" t="s">
        <v>371</v>
      </c>
      <c r="F121" s="97" t="s">
        <v>372</v>
      </c>
      <c r="G121" s="97" t="s">
        <v>20</v>
      </c>
      <c r="H121" s="97" t="s">
        <v>186</v>
      </c>
      <c r="I121" s="97" t="s">
        <v>349</v>
      </c>
      <c r="J121" s="98">
        <v>0</v>
      </c>
      <c r="K121" s="98">
        <v>16500</v>
      </c>
      <c r="L121" s="98">
        <v>0</v>
      </c>
      <c r="M121" s="98">
        <v>0</v>
      </c>
      <c r="N121" s="98">
        <v>0</v>
      </c>
      <c r="O121" s="98">
        <v>0</v>
      </c>
      <c r="P121" s="98">
        <v>0</v>
      </c>
      <c r="Q121" s="98">
        <v>0</v>
      </c>
      <c r="R121" s="98">
        <v>0</v>
      </c>
      <c r="S121" s="98">
        <v>0</v>
      </c>
      <c r="T121" s="98">
        <v>0</v>
      </c>
      <c r="U121" s="98">
        <v>0</v>
      </c>
      <c r="V121" s="98">
        <v>0</v>
      </c>
    </row>
    <row r="122" spans="1:22" ht="39" customHeight="1">
      <c r="A122" s="97" t="s">
        <v>223</v>
      </c>
      <c r="B122" s="97" t="s">
        <v>224</v>
      </c>
      <c r="C122" s="97" t="s">
        <v>225</v>
      </c>
      <c r="D122" s="813" t="s">
        <v>226</v>
      </c>
      <c r="E122" s="812" t="s">
        <v>378</v>
      </c>
      <c r="F122" s="97" t="s">
        <v>379</v>
      </c>
      <c r="G122" s="97" t="s">
        <v>20</v>
      </c>
      <c r="H122" s="97" t="s">
        <v>346</v>
      </c>
      <c r="I122" s="97" t="s">
        <v>343</v>
      </c>
      <c r="J122" s="98">
        <v>0</v>
      </c>
      <c r="K122" s="98">
        <v>0</v>
      </c>
      <c r="L122" s="98">
        <v>0</v>
      </c>
      <c r="M122" s="98">
        <v>6000</v>
      </c>
      <c r="N122" s="98">
        <v>0</v>
      </c>
      <c r="O122" s="98">
        <v>0</v>
      </c>
      <c r="P122" s="98">
        <v>0</v>
      </c>
      <c r="Q122" s="98">
        <v>0</v>
      </c>
      <c r="R122" s="98">
        <v>0</v>
      </c>
      <c r="S122" s="98">
        <v>0</v>
      </c>
      <c r="T122" s="98">
        <v>0</v>
      </c>
      <c r="U122" s="98">
        <v>0</v>
      </c>
      <c r="V122" s="98">
        <v>0</v>
      </c>
    </row>
    <row r="123" spans="1:22" ht="62.25" customHeight="1">
      <c r="A123" s="97" t="s">
        <v>223</v>
      </c>
      <c r="B123" s="97" t="s">
        <v>224</v>
      </c>
      <c r="C123" s="97" t="s">
        <v>225</v>
      </c>
      <c r="D123" s="813" t="s">
        <v>226</v>
      </c>
      <c r="E123" s="812" t="s">
        <v>378</v>
      </c>
      <c r="F123" s="97" t="s">
        <v>379</v>
      </c>
      <c r="G123" s="97" t="s">
        <v>20</v>
      </c>
      <c r="H123" s="97" t="s">
        <v>240</v>
      </c>
      <c r="I123" s="97" t="s">
        <v>342</v>
      </c>
      <c r="J123" s="98">
        <v>0</v>
      </c>
      <c r="K123" s="98">
        <v>14500</v>
      </c>
      <c r="L123" s="98">
        <v>0</v>
      </c>
      <c r="M123" s="98">
        <v>0</v>
      </c>
      <c r="N123" s="98">
        <v>0</v>
      </c>
      <c r="O123" s="98">
        <v>0</v>
      </c>
      <c r="P123" s="98">
        <v>0</v>
      </c>
      <c r="Q123" s="98">
        <v>0</v>
      </c>
      <c r="R123" s="98">
        <v>0</v>
      </c>
      <c r="S123" s="98">
        <v>0</v>
      </c>
      <c r="T123" s="98">
        <v>0</v>
      </c>
      <c r="U123" s="98">
        <v>0</v>
      </c>
      <c r="V123" s="98">
        <v>0</v>
      </c>
    </row>
    <row r="124" spans="1:22" ht="67.5" customHeight="1">
      <c r="A124" s="97" t="s">
        <v>223</v>
      </c>
      <c r="B124" s="97" t="s">
        <v>224</v>
      </c>
      <c r="C124" s="97" t="s">
        <v>225</v>
      </c>
      <c r="D124" s="813" t="s">
        <v>226</v>
      </c>
      <c r="E124" s="812" t="s">
        <v>378</v>
      </c>
      <c r="F124" s="97" t="s">
        <v>379</v>
      </c>
      <c r="G124" s="97" t="s">
        <v>20</v>
      </c>
      <c r="H124" s="97" t="s">
        <v>364</v>
      </c>
      <c r="I124" s="97" t="s">
        <v>380</v>
      </c>
      <c r="J124" s="98">
        <v>0</v>
      </c>
      <c r="K124" s="98">
        <v>12500</v>
      </c>
      <c r="L124" s="98">
        <v>0</v>
      </c>
      <c r="M124" s="98">
        <v>0</v>
      </c>
      <c r="N124" s="98">
        <v>0</v>
      </c>
      <c r="O124" s="98">
        <v>0</v>
      </c>
      <c r="P124" s="98">
        <v>0</v>
      </c>
      <c r="Q124" s="98">
        <v>0</v>
      </c>
      <c r="R124" s="98">
        <v>0</v>
      </c>
      <c r="S124" s="98">
        <v>0</v>
      </c>
      <c r="T124" s="98">
        <v>0</v>
      </c>
      <c r="U124" s="98">
        <v>0</v>
      </c>
      <c r="V124" s="98">
        <v>0</v>
      </c>
    </row>
    <row r="125" spans="1:22" ht="42" customHeight="1">
      <c r="A125" s="97" t="s">
        <v>223</v>
      </c>
      <c r="B125" s="97" t="s">
        <v>224</v>
      </c>
      <c r="C125" s="97" t="s">
        <v>225</v>
      </c>
      <c r="D125" s="813" t="s">
        <v>226</v>
      </c>
      <c r="E125" s="812" t="s">
        <v>378</v>
      </c>
      <c r="F125" s="97" t="s">
        <v>379</v>
      </c>
      <c r="G125" s="97" t="s">
        <v>20</v>
      </c>
      <c r="H125" s="97" t="s">
        <v>45</v>
      </c>
      <c r="I125" s="97" t="s">
        <v>297</v>
      </c>
      <c r="J125" s="98">
        <v>0</v>
      </c>
      <c r="K125" s="98">
        <v>0</v>
      </c>
      <c r="L125" s="98">
        <v>0</v>
      </c>
      <c r="M125" s="98">
        <v>35000</v>
      </c>
      <c r="N125" s="98">
        <v>0</v>
      </c>
      <c r="O125" s="98">
        <v>0</v>
      </c>
      <c r="P125" s="98">
        <v>0</v>
      </c>
      <c r="Q125" s="98">
        <v>0</v>
      </c>
      <c r="R125" s="98">
        <v>0</v>
      </c>
      <c r="S125" s="98">
        <v>0</v>
      </c>
      <c r="T125" s="98">
        <v>0</v>
      </c>
      <c r="U125" s="98">
        <v>0</v>
      </c>
      <c r="V125" s="98">
        <v>0</v>
      </c>
    </row>
    <row r="126" spans="1:22" ht="60" customHeight="1">
      <c r="A126" s="97" t="s">
        <v>223</v>
      </c>
      <c r="B126" s="97" t="s">
        <v>224</v>
      </c>
      <c r="C126" s="97" t="s">
        <v>225</v>
      </c>
      <c r="D126" s="813" t="s">
        <v>226</v>
      </c>
      <c r="E126" s="812" t="s">
        <v>378</v>
      </c>
      <c r="F126" s="97" t="s">
        <v>379</v>
      </c>
      <c r="G126" s="97" t="s">
        <v>20</v>
      </c>
      <c r="H126" s="97" t="s">
        <v>186</v>
      </c>
      <c r="I126" s="97" t="s">
        <v>349</v>
      </c>
      <c r="J126" s="98">
        <v>0</v>
      </c>
      <c r="K126" s="98">
        <v>16500</v>
      </c>
      <c r="L126" s="98">
        <v>0</v>
      </c>
      <c r="M126" s="98">
        <v>0</v>
      </c>
      <c r="N126" s="98">
        <v>0</v>
      </c>
      <c r="O126" s="98">
        <v>0</v>
      </c>
      <c r="P126" s="98">
        <v>0</v>
      </c>
      <c r="Q126" s="98">
        <v>0</v>
      </c>
      <c r="R126" s="98">
        <v>0</v>
      </c>
      <c r="S126" s="98">
        <v>0</v>
      </c>
      <c r="T126" s="98">
        <v>0</v>
      </c>
      <c r="U126" s="98">
        <v>0</v>
      </c>
      <c r="V126" s="98">
        <v>0</v>
      </c>
    </row>
    <row r="127" spans="1:22" ht="59.25" customHeight="1">
      <c r="A127" s="97" t="s">
        <v>223</v>
      </c>
      <c r="B127" s="97" t="s">
        <v>224</v>
      </c>
      <c r="C127" s="97" t="s">
        <v>225</v>
      </c>
      <c r="D127" s="813" t="s">
        <v>226</v>
      </c>
      <c r="E127" s="812" t="s">
        <v>381</v>
      </c>
      <c r="F127" s="97" t="s">
        <v>382</v>
      </c>
      <c r="G127" s="97" t="s">
        <v>20</v>
      </c>
      <c r="H127" s="97" t="s">
        <v>346</v>
      </c>
      <c r="I127" s="97" t="s">
        <v>343</v>
      </c>
      <c r="J127" s="98">
        <v>0</v>
      </c>
      <c r="K127" s="98">
        <v>0</v>
      </c>
      <c r="L127" s="98">
        <v>0</v>
      </c>
      <c r="M127" s="98">
        <v>6000</v>
      </c>
      <c r="N127" s="98">
        <v>0</v>
      </c>
      <c r="O127" s="98">
        <v>0</v>
      </c>
      <c r="P127" s="98">
        <v>0</v>
      </c>
      <c r="Q127" s="98">
        <v>0</v>
      </c>
      <c r="R127" s="98">
        <v>0</v>
      </c>
      <c r="S127" s="98">
        <v>0</v>
      </c>
      <c r="T127" s="98">
        <v>0</v>
      </c>
      <c r="U127" s="98">
        <v>0</v>
      </c>
      <c r="V127" s="98">
        <v>0</v>
      </c>
    </row>
    <row r="128" spans="1:22" ht="62.25" customHeight="1">
      <c r="A128" s="97" t="s">
        <v>223</v>
      </c>
      <c r="B128" s="97" t="s">
        <v>224</v>
      </c>
      <c r="C128" s="97" t="s">
        <v>225</v>
      </c>
      <c r="D128" s="813" t="s">
        <v>226</v>
      </c>
      <c r="E128" s="812" t="s">
        <v>381</v>
      </c>
      <c r="F128" s="97" t="s">
        <v>382</v>
      </c>
      <c r="G128" s="97" t="s">
        <v>20</v>
      </c>
      <c r="H128" s="97" t="s">
        <v>240</v>
      </c>
      <c r="I128" s="97" t="s">
        <v>342</v>
      </c>
      <c r="J128" s="98">
        <v>0</v>
      </c>
      <c r="K128" s="98">
        <v>14500</v>
      </c>
      <c r="L128" s="98">
        <v>0</v>
      </c>
      <c r="M128" s="98">
        <v>0</v>
      </c>
      <c r="N128" s="98">
        <v>0</v>
      </c>
      <c r="O128" s="98">
        <v>0</v>
      </c>
      <c r="P128" s="98">
        <v>0</v>
      </c>
      <c r="Q128" s="98">
        <v>0</v>
      </c>
      <c r="R128" s="98">
        <v>0</v>
      </c>
      <c r="S128" s="98">
        <v>0</v>
      </c>
      <c r="T128" s="98">
        <v>0</v>
      </c>
      <c r="U128" s="98">
        <v>0</v>
      </c>
      <c r="V128" s="98">
        <v>0</v>
      </c>
    </row>
    <row r="129" spans="1:22" ht="55.5" customHeight="1">
      <c r="A129" s="97" t="s">
        <v>223</v>
      </c>
      <c r="B129" s="97" t="s">
        <v>224</v>
      </c>
      <c r="C129" s="97" t="s">
        <v>225</v>
      </c>
      <c r="D129" s="813" t="s">
        <v>226</v>
      </c>
      <c r="E129" s="812" t="s">
        <v>381</v>
      </c>
      <c r="F129" s="97" t="s">
        <v>382</v>
      </c>
      <c r="G129" s="97" t="s">
        <v>20</v>
      </c>
      <c r="H129" s="97" t="s">
        <v>246</v>
      </c>
      <c r="I129" s="97" t="s">
        <v>297</v>
      </c>
      <c r="J129" s="98">
        <v>0</v>
      </c>
      <c r="K129" s="98">
        <v>0</v>
      </c>
      <c r="L129" s="98">
        <v>0</v>
      </c>
      <c r="M129" s="98">
        <v>70000</v>
      </c>
      <c r="N129" s="98">
        <v>0</v>
      </c>
      <c r="O129" s="98">
        <v>0</v>
      </c>
      <c r="P129" s="98">
        <v>0</v>
      </c>
      <c r="Q129" s="98">
        <v>0</v>
      </c>
      <c r="R129" s="98">
        <v>0</v>
      </c>
      <c r="S129" s="98">
        <v>0</v>
      </c>
      <c r="T129" s="98">
        <v>0</v>
      </c>
      <c r="U129" s="98">
        <v>0</v>
      </c>
      <c r="V129" s="98">
        <v>0</v>
      </c>
    </row>
    <row r="130" spans="1:22" ht="36.75" customHeight="1">
      <c r="A130" s="97" t="s">
        <v>223</v>
      </c>
      <c r="B130" s="97" t="s">
        <v>224</v>
      </c>
      <c r="C130" s="97" t="s">
        <v>225</v>
      </c>
      <c r="D130" s="813" t="s">
        <v>226</v>
      </c>
      <c r="E130" s="812" t="s">
        <v>383</v>
      </c>
      <c r="F130" s="97" t="s">
        <v>384</v>
      </c>
      <c r="G130" s="97" t="s">
        <v>20</v>
      </c>
      <c r="H130" s="97" t="s">
        <v>346</v>
      </c>
      <c r="I130" s="97" t="s">
        <v>343</v>
      </c>
      <c r="J130" s="98">
        <v>0</v>
      </c>
      <c r="K130" s="98">
        <v>0</v>
      </c>
      <c r="L130" s="98">
        <v>0</v>
      </c>
      <c r="M130" s="98">
        <v>6000</v>
      </c>
      <c r="N130" s="98">
        <v>0</v>
      </c>
      <c r="O130" s="98">
        <v>0</v>
      </c>
      <c r="P130" s="98">
        <v>0</v>
      </c>
      <c r="Q130" s="98">
        <v>0</v>
      </c>
      <c r="R130" s="98">
        <v>0</v>
      </c>
      <c r="S130" s="98">
        <v>0</v>
      </c>
      <c r="T130" s="98">
        <v>0</v>
      </c>
      <c r="U130" s="98">
        <v>0</v>
      </c>
      <c r="V130" s="98">
        <v>0</v>
      </c>
    </row>
    <row r="131" spans="1:22" ht="41.25" customHeight="1">
      <c r="A131" s="97" t="s">
        <v>223</v>
      </c>
      <c r="B131" s="97" t="s">
        <v>224</v>
      </c>
      <c r="C131" s="97" t="s">
        <v>225</v>
      </c>
      <c r="D131" s="813" t="s">
        <v>226</v>
      </c>
      <c r="E131" s="812" t="s">
        <v>383</v>
      </c>
      <c r="F131" s="97" t="s">
        <v>384</v>
      </c>
      <c r="G131" s="97" t="s">
        <v>20</v>
      </c>
      <c r="H131" s="97" t="s">
        <v>355</v>
      </c>
      <c r="I131" s="97" t="s">
        <v>356</v>
      </c>
      <c r="J131" s="98">
        <v>0</v>
      </c>
      <c r="K131" s="98">
        <v>32000</v>
      </c>
      <c r="L131" s="98">
        <v>0</v>
      </c>
      <c r="M131" s="98">
        <v>0</v>
      </c>
      <c r="N131" s="98">
        <v>0</v>
      </c>
      <c r="O131" s="98">
        <v>0</v>
      </c>
      <c r="P131" s="98">
        <v>0</v>
      </c>
      <c r="Q131" s="98">
        <v>0</v>
      </c>
      <c r="R131" s="98">
        <v>0</v>
      </c>
      <c r="S131" s="98">
        <v>0</v>
      </c>
      <c r="T131" s="98">
        <v>0</v>
      </c>
      <c r="U131" s="98">
        <v>0</v>
      </c>
      <c r="V131" s="98">
        <v>0</v>
      </c>
    </row>
    <row r="132" spans="1:22" ht="45.75" customHeight="1">
      <c r="A132" s="97" t="s">
        <v>223</v>
      </c>
      <c r="B132" s="97" t="s">
        <v>224</v>
      </c>
      <c r="C132" s="97" t="s">
        <v>225</v>
      </c>
      <c r="D132" s="813" t="s">
        <v>226</v>
      </c>
      <c r="E132" s="812" t="s">
        <v>383</v>
      </c>
      <c r="F132" s="97" t="s">
        <v>384</v>
      </c>
      <c r="G132" s="97" t="s">
        <v>20</v>
      </c>
      <c r="H132" s="97" t="s">
        <v>276</v>
      </c>
      <c r="I132" s="97" t="s">
        <v>357</v>
      </c>
      <c r="J132" s="98">
        <v>0</v>
      </c>
      <c r="K132" s="98">
        <v>12500</v>
      </c>
      <c r="L132" s="98">
        <v>0</v>
      </c>
      <c r="M132" s="98">
        <v>0</v>
      </c>
      <c r="N132" s="98">
        <v>0</v>
      </c>
      <c r="O132" s="98">
        <v>0</v>
      </c>
      <c r="P132" s="98">
        <v>0</v>
      </c>
      <c r="Q132" s="98">
        <v>0</v>
      </c>
      <c r="R132" s="98">
        <v>0</v>
      </c>
      <c r="S132" s="98">
        <v>0</v>
      </c>
      <c r="T132" s="98">
        <v>0</v>
      </c>
      <c r="U132" s="98">
        <v>0</v>
      </c>
      <c r="V132" s="98">
        <v>0</v>
      </c>
    </row>
    <row r="133" spans="1:22" ht="44.25" customHeight="1">
      <c r="A133" s="97" t="s">
        <v>223</v>
      </c>
      <c r="B133" s="97" t="s">
        <v>224</v>
      </c>
      <c r="C133" s="97" t="s">
        <v>225</v>
      </c>
      <c r="D133" s="813" t="s">
        <v>226</v>
      </c>
      <c r="E133" s="812" t="s">
        <v>383</v>
      </c>
      <c r="F133" s="97" t="s">
        <v>384</v>
      </c>
      <c r="G133" s="97" t="s">
        <v>20</v>
      </c>
      <c r="H133" s="97" t="s">
        <v>385</v>
      </c>
      <c r="I133" s="97" t="s">
        <v>386</v>
      </c>
      <c r="J133" s="98">
        <v>0</v>
      </c>
      <c r="K133" s="98">
        <v>19900</v>
      </c>
      <c r="L133" s="98">
        <v>0</v>
      </c>
      <c r="M133" s="98">
        <v>0</v>
      </c>
      <c r="N133" s="98">
        <v>0</v>
      </c>
      <c r="O133" s="98">
        <v>0</v>
      </c>
      <c r="P133" s="98">
        <v>0</v>
      </c>
      <c r="Q133" s="98">
        <v>0</v>
      </c>
      <c r="R133" s="98">
        <v>0</v>
      </c>
      <c r="S133" s="98">
        <v>0</v>
      </c>
      <c r="T133" s="98">
        <v>0</v>
      </c>
      <c r="U133" s="98">
        <v>0</v>
      </c>
      <c r="V133" s="98">
        <v>0</v>
      </c>
    </row>
    <row r="134" spans="1:22" ht="40.5" customHeight="1">
      <c r="A134" s="97" t="s">
        <v>223</v>
      </c>
      <c r="B134" s="97" t="s">
        <v>224</v>
      </c>
      <c r="C134" s="97" t="s">
        <v>225</v>
      </c>
      <c r="D134" s="813" t="s">
        <v>226</v>
      </c>
      <c r="E134" s="812" t="s">
        <v>383</v>
      </c>
      <c r="F134" s="97" t="s">
        <v>384</v>
      </c>
      <c r="G134" s="97" t="s">
        <v>20</v>
      </c>
      <c r="H134" s="97" t="s">
        <v>200</v>
      </c>
      <c r="I134" s="97" t="s">
        <v>297</v>
      </c>
      <c r="J134" s="98">
        <v>0</v>
      </c>
      <c r="K134" s="98">
        <v>18000</v>
      </c>
      <c r="L134" s="98">
        <v>0</v>
      </c>
      <c r="M134" s="98">
        <v>0</v>
      </c>
      <c r="N134" s="98">
        <v>0</v>
      </c>
      <c r="O134" s="98">
        <v>0</v>
      </c>
      <c r="P134" s="98">
        <v>0</v>
      </c>
      <c r="Q134" s="98">
        <v>0</v>
      </c>
      <c r="R134" s="98">
        <v>0</v>
      </c>
      <c r="S134" s="98">
        <v>0</v>
      </c>
      <c r="T134" s="98">
        <v>0</v>
      </c>
      <c r="U134" s="98">
        <v>0</v>
      </c>
      <c r="V134" s="98">
        <v>0</v>
      </c>
    </row>
    <row r="135" spans="1:22" ht="57.75" customHeight="1">
      <c r="A135" s="97" t="s">
        <v>223</v>
      </c>
      <c r="B135" s="97" t="s">
        <v>224</v>
      </c>
      <c r="C135" s="97" t="s">
        <v>225</v>
      </c>
      <c r="D135" s="813" t="s">
        <v>226</v>
      </c>
      <c r="E135" s="812" t="s">
        <v>387</v>
      </c>
      <c r="F135" s="97" t="s">
        <v>388</v>
      </c>
      <c r="G135" s="97" t="s">
        <v>20</v>
      </c>
      <c r="H135" s="97" t="s">
        <v>346</v>
      </c>
      <c r="I135" s="97" t="s">
        <v>343</v>
      </c>
      <c r="J135" s="98">
        <v>0</v>
      </c>
      <c r="K135" s="98">
        <v>0</v>
      </c>
      <c r="L135" s="98">
        <v>0</v>
      </c>
      <c r="M135" s="98">
        <v>6000</v>
      </c>
      <c r="N135" s="98">
        <v>0</v>
      </c>
      <c r="O135" s="98">
        <v>0</v>
      </c>
      <c r="P135" s="98">
        <v>0</v>
      </c>
      <c r="Q135" s="98">
        <v>0</v>
      </c>
      <c r="R135" s="98">
        <v>0</v>
      </c>
      <c r="S135" s="98">
        <v>0</v>
      </c>
      <c r="T135" s="98">
        <v>0</v>
      </c>
      <c r="U135" s="98">
        <v>0</v>
      </c>
      <c r="V135" s="98">
        <v>0</v>
      </c>
    </row>
    <row r="136" spans="1:22" ht="40.5" customHeight="1">
      <c r="A136" s="97" t="s">
        <v>223</v>
      </c>
      <c r="B136" s="97" t="s">
        <v>224</v>
      </c>
      <c r="C136" s="97" t="s">
        <v>225</v>
      </c>
      <c r="D136" s="813" t="s">
        <v>226</v>
      </c>
      <c r="E136" s="812" t="s">
        <v>387</v>
      </c>
      <c r="F136" s="97" t="s">
        <v>388</v>
      </c>
      <c r="G136" s="97" t="s">
        <v>20</v>
      </c>
      <c r="H136" s="97" t="s">
        <v>235</v>
      </c>
      <c r="I136" s="97" t="s">
        <v>297</v>
      </c>
      <c r="J136" s="98">
        <v>0</v>
      </c>
      <c r="K136" s="98">
        <v>6000</v>
      </c>
      <c r="L136" s="98">
        <v>0</v>
      </c>
      <c r="M136" s="98">
        <v>0</v>
      </c>
      <c r="N136" s="98">
        <v>0</v>
      </c>
      <c r="O136" s="98">
        <v>0</v>
      </c>
      <c r="P136" s="98">
        <v>0</v>
      </c>
      <c r="Q136" s="98">
        <v>0</v>
      </c>
      <c r="R136" s="98">
        <v>0</v>
      </c>
      <c r="S136" s="98">
        <v>0</v>
      </c>
      <c r="T136" s="98">
        <v>0</v>
      </c>
      <c r="U136" s="98">
        <v>0</v>
      </c>
      <c r="V136" s="98">
        <v>0</v>
      </c>
    </row>
    <row r="137" spans="1:22" ht="43.5" customHeight="1">
      <c r="A137" s="97" t="s">
        <v>223</v>
      </c>
      <c r="B137" s="97" t="s">
        <v>224</v>
      </c>
      <c r="C137" s="97" t="s">
        <v>225</v>
      </c>
      <c r="D137" s="813" t="s">
        <v>226</v>
      </c>
      <c r="E137" s="812" t="s">
        <v>387</v>
      </c>
      <c r="F137" s="97" t="s">
        <v>388</v>
      </c>
      <c r="G137" s="97" t="s">
        <v>20</v>
      </c>
      <c r="H137" s="97" t="s">
        <v>389</v>
      </c>
      <c r="I137" s="97" t="s">
        <v>390</v>
      </c>
      <c r="J137" s="98">
        <v>0</v>
      </c>
      <c r="K137" s="98">
        <v>2200</v>
      </c>
      <c r="L137" s="98">
        <v>0</v>
      </c>
      <c r="M137" s="98">
        <v>0</v>
      </c>
      <c r="N137" s="98">
        <v>0</v>
      </c>
      <c r="O137" s="98">
        <v>0</v>
      </c>
      <c r="P137" s="98">
        <v>0</v>
      </c>
      <c r="Q137" s="98">
        <v>0</v>
      </c>
      <c r="R137" s="98">
        <v>0</v>
      </c>
      <c r="S137" s="98">
        <v>0</v>
      </c>
      <c r="T137" s="98">
        <v>0</v>
      </c>
      <c r="U137" s="98">
        <v>0</v>
      </c>
      <c r="V137" s="98">
        <v>0</v>
      </c>
    </row>
    <row r="138" spans="1:22" ht="38.25" customHeight="1">
      <c r="A138" s="97" t="s">
        <v>223</v>
      </c>
      <c r="B138" s="97" t="s">
        <v>224</v>
      </c>
      <c r="C138" s="97" t="s">
        <v>225</v>
      </c>
      <c r="D138" s="813" t="s">
        <v>226</v>
      </c>
      <c r="E138" s="812" t="s">
        <v>387</v>
      </c>
      <c r="F138" s="97" t="s">
        <v>388</v>
      </c>
      <c r="G138" s="97" t="s">
        <v>20</v>
      </c>
      <c r="H138" s="97" t="s">
        <v>389</v>
      </c>
      <c r="I138" s="97" t="s">
        <v>390</v>
      </c>
      <c r="J138" s="98">
        <v>0</v>
      </c>
      <c r="K138" s="98">
        <v>2200</v>
      </c>
      <c r="L138" s="98">
        <v>0</v>
      </c>
      <c r="M138" s="98">
        <v>0</v>
      </c>
      <c r="N138" s="98">
        <v>0</v>
      </c>
      <c r="O138" s="98">
        <v>0</v>
      </c>
      <c r="P138" s="98">
        <v>0</v>
      </c>
      <c r="Q138" s="98">
        <v>0</v>
      </c>
      <c r="R138" s="98">
        <v>0</v>
      </c>
      <c r="S138" s="98">
        <v>0</v>
      </c>
      <c r="T138" s="98">
        <v>0</v>
      </c>
      <c r="U138" s="98">
        <v>0</v>
      </c>
      <c r="V138" s="98">
        <v>0</v>
      </c>
    </row>
    <row r="139" spans="1:22" ht="25.5" customHeight="1">
      <c r="A139" s="97" t="s">
        <v>223</v>
      </c>
      <c r="B139" s="97" t="s">
        <v>224</v>
      </c>
      <c r="C139" s="97" t="s">
        <v>225</v>
      </c>
      <c r="D139" s="813" t="s">
        <v>226</v>
      </c>
      <c r="E139" s="812" t="s">
        <v>387</v>
      </c>
      <c r="F139" s="97" t="s">
        <v>388</v>
      </c>
      <c r="G139" s="97" t="s">
        <v>20</v>
      </c>
      <c r="H139" s="97" t="s">
        <v>373</v>
      </c>
      <c r="I139" s="97" t="s">
        <v>297</v>
      </c>
      <c r="J139" s="98">
        <v>0</v>
      </c>
      <c r="K139" s="98">
        <v>4500</v>
      </c>
      <c r="L139" s="98">
        <v>0</v>
      </c>
      <c r="M139" s="98">
        <v>0</v>
      </c>
      <c r="N139" s="98">
        <v>0</v>
      </c>
      <c r="O139" s="98">
        <v>0</v>
      </c>
      <c r="P139" s="98">
        <v>0</v>
      </c>
      <c r="Q139" s="98">
        <v>0</v>
      </c>
      <c r="R139" s="98">
        <v>0</v>
      </c>
      <c r="S139" s="98">
        <v>0</v>
      </c>
      <c r="T139" s="98">
        <v>0</v>
      </c>
      <c r="U139" s="98">
        <v>0</v>
      </c>
      <c r="V139" s="98">
        <v>0</v>
      </c>
    </row>
    <row r="140" spans="1:22" ht="39.950000000000003" customHeight="1">
      <c r="A140" s="97" t="s">
        <v>223</v>
      </c>
      <c r="B140" s="97" t="s">
        <v>224</v>
      </c>
      <c r="C140" s="97" t="s">
        <v>225</v>
      </c>
      <c r="D140" s="813" t="s">
        <v>226</v>
      </c>
      <c r="E140" s="812" t="s">
        <v>387</v>
      </c>
      <c r="F140" s="97" t="s">
        <v>388</v>
      </c>
      <c r="G140" s="97" t="s">
        <v>20</v>
      </c>
      <c r="H140" s="97" t="s">
        <v>369</v>
      </c>
      <c r="I140" s="97" t="s">
        <v>370</v>
      </c>
      <c r="J140" s="98">
        <v>0</v>
      </c>
      <c r="K140" s="98">
        <v>13500</v>
      </c>
      <c r="L140" s="98">
        <v>0</v>
      </c>
      <c r="M140" s="98">
        <v>0</v>
      </c>
      <c r="N140" s="98">
        <v>0</v>
      </c>
      <c r="O140" s="98">
        <v>0</v>
      </c>
      <c r="P140" s="98">
        <v>0</v>
      </c>
      <c r="Q140" s="98">
        <v>0</v>
      </c>
      <c r="R140" s="98">
        <v>0</v>
      </c>
      <c r="S140" s="98">
        <v>0</v>
      </c>
      <c r="T140" s="98">
        <v>0</v>
      </c>
      <c r="U140" s="98">
        <v>0</v>
      </c>
      <c r="V140" s="98">
        <v>0</v>
      </c>
    </row>
    <row r="141" spans="1:22" ht="63.75" customHeight="1">
      <c r="A141" s="97" t="s">
        <v>223</v>
      </c>
      <c r="B141" s="97" t="s">
        <v>224</v>
      </c>
      <c r="C141" s="97" t="s">
        <v>225</v>
      </c>
      <c r="D141" s="813" t="s">
        <v>226</v>
      </c>
      <c r="E141" s="812" t="s">
        <v>387</v>
      </c>
      <c r="F141" s="97" t="s">
        <v>388</v>
      </c>
      <c r="G141" s="97" t="s">
        <v>20</v>
      </c>
      <c r="H141" s="97" t="s">
        <v>364</v>
      </c>
      <c r="I141" s="97" t="s">
        <v>297</v>
      </c>
      <c r="J141" s="98">
        <v>0</v>
      </c>
      <c r="K141" s="98">
        <v>22500</v>
      </c>
      <c r="L141" s="98">
        <v>0</v>
      </c>
      <c r="M141" s="98">
        <v>0</v>
      </c>
      <c r="N141" s="98">
        <v>0</v>
      </c>
      <c r="O141" s="98">
        <v>0</v>
      </c>
      <c r="P141" s="98">
        <v>0</v>
      </c>
      <c r="Q141" s="98">
        <v>0</v>
      </c>
      <c r="R141" s="98">
        <v>0</v>
      </c>
      <c r="S141" s="98">
        <v>0</v>
      </c>
      <c r="T141" s="98">
        <v>0</v>
      </c>
      <c r="U141" s="98">
        <v>0</v>
      </c>
      <c r="V141" s="98">
        <v>0</v>
      </c>
    </row>
    <row r="142" spans="1:22" ht="30" customHeight="1">
      <c r="A142" s="97" t="s">
        <v>223</v>
      </c>
      <c r="B142" s="97" t="s">
        <v>224</v>
      </c>
      <c r="C142" s="97" t="s">
        <v>225</v>
      </c>
      <c r="D142" s="813" t="s">
        <v>226</v>
      </c>
      <c r="E142" s="812" t="s">
        <v>387</v>
      </c>
      <c r="F142" s="97" t="s">
        <v>388</v>
      </c>
      <c r="G142" s="97" t="s">
        <v>20</v>
      </c>
      <c r="H142" s="97" t="s">
        <v>365</v>
      </c>
      <c r="I142" s="97" t="s">
        <v>297</v>
      </c>
      <c r="J142" s="98">
        <v>0</v>
      </c>
      <c r="K142" s="98">
        <v>8500</v>
      </c>
      <c r="L142" s="98">
        <v>0</v>
      </c>
      <c r="M142" s="98">
        <v>0</v>
      </c>
      <c r="N142" s="98">
        <v>0</v>
      </c>
      <c r="O142" s="98">
        <v>0</v>
      </c>
      <c r="P142" s="98">
        <v>0</v>
      </c>
      <c r="Q142" s="98">
        <v>0</v>
      </c>
      <c r="R142" s="98">
        <v>0</v>
      </c>
      <c r="S142" s="98">
        <v>0</v>
      </c>
      <c r="T142" s="98">
        <v>0</v>
      </c>
      <c r="U142" s="98">
        <v>0</v>
      </c>
      <c r="V142" s="98">
        <v>0</v>
      </c>
    </row>
    <row r="143" spans="1:22" ht="23.25" customHeight="1">
      <c r="A143" s="97" t="s">
        <v>223</v>
      </c>
      <c r="B143" s="97" t="s">
        <v>224</v>
      </c>
      <c r="C143" s="97" t="s">
        <v>225</v>
      </c>
      <c r="D143" s="813" t="s">
        <v>226</v>
      </c>
      <c r="E143" s="812" t="s">
        <v>387</v>
      </c>
      <c r="F143" s="97" t="s">
        <v>388</v>
      </c>
      <c r="G143" s="97" t="s">
        <v>20</v>
      </c>
      <c r="H143" s="97" t="s">
        <v>376</v>
      </c>
      <c r="I143" s="97" t="s">
        <v>377</v>
      </c>
      <c r="J143" s="98">
        <v>0</v>
      </c>
      <c r="K143" s="98">
        <v>7500</v>
      </c>
      <c r="L143" s="98">
        <v>0</v>
      </c>
      <c r="M143" s="98">
        <v>0</v>
      </c>
      <c r="N143" s="98">
        <v>0</v>
      </c>
      <c r="O143" s="98">
        <v>0</v>
      </c>
      <c r="P143" s="98">
        <v>0</v>
      </c>
      <c r="Q143" s="98">
        <v>0</v>
      </c>
      <c r="R143" s="98">
        <v>0</v>
      </c>
      <c r="S143" s="98">
        <v>0</v>
      </c>
      <c r="T143" s="98">
        <v>0</v>
      </c>
      <c r="U143" s="98">
        <v>0</v>
      </c>
      <c r="V143" s="98">
        <v>0</v>
      </c>
    </row>
    <row r="144" spans="1:22" ht="21.75" customHeight="1">
      <c r="A144" s="97" t="s">
        <v>223</v>
      </c>
      <c r="B144" s="97" t="s">
        <v>224</v>
      </c>
      <c r="C144" s="97" t="s">
        <v>225</v>
      </c>
      <c r="D144" s="813" t="s">
        <v>226</v>
      </c>
      <c r="E144" s="812" t="s">
        <v>387</v>
      </c>
      <c r="F144" s="97" t="s">
        <v>388</v>
      </c>
      <c r="G144" s="97" t="s">
        <v>20</v>
      </c>
      <c r="H144" s="97" t="s">
        <v>328</v>
      </c>
      <c r="I144" s="97" t="s">
        <v>297</v>
      </c>
      <c r="J144" s="98">
        <v>0</v>
      </c>
      <c r="K144" s="98">
        <v>5500</v>
      </c>
      <c r="L144" s="98">
        <v>0</v>
      </c>
      <c r="M144" s="98">
        <v>0</v>
      </c>
      <c r="N144" s="98">
        <v>0</v>
      </c>
      <c r="O144" s="98">
        <v>0</v>
      </c>
      <c r="P144" s="98">
        <v>0</v>
      </c>
      <c r="Q144" s="98">
        <v>0</v>
      </c>
      <c r="R144" s="98">
        <v>0</v>
      </c>
      <c r="S144" s="98">
        <v>0</v>
      </c>
      <c r="T144" s="98">
        <v>0</v>
      </c>
      <c r="U144" s="98">
        <v>0</v>
      </c>
      <c r="V144" s="98">
        <v>0</v>
      </c>
    </row>
    <row r="145" spans="1:22" ht="40.5" customHeight="1">
      <c r="A145" s="97" t="s">
        <v>223</v>
      </c>
      <c r="B145" s="97" t="s">
        <v>224</v>
      </c>
      <c r="C145" s="97" t="s">
        <v>225</v>
      </c>
      <c r="D145" s="813" t="s">
        <v>226</v>
      </c>
      <c r="E145" s="812" t="s">
        <v>391</v>
      </c>
      <c r="F145" s="97" t="s">
        <v>392</v>
      </c>
      <c r="G145" s="97" t="s">
        <v>20</v>
      </c>
      <c r="H145" s="97" t="s">
        <v>346</v>
      </c>
      <c r="I145" s="97" t="s">
        <v>343</v>
      </c>
      <c r="J145" s="98">
        <v>0</v>
      </c>
      <c r="K145" s="98">
        <v>0</v>
      </c>
      <c r="L145" s="98">
        <v>0</v>
      </c>
      <c r="M145" s="98">
        <v>6000</v>
      </c>
      <c r="N145" s="98">
        <v>0</v>
      </c>
      <c r="O145" s="98">
        <v>0</v>
      </c>
      <c r="P145" s="98">
        <v>0</v>
      </c>
      <c r="Q145" s="98">
        <v>0</v>
      </c>
      <c r="R145" s="98">
        <v>0</v>
      </c>
      <c r="S145" s="98">
        <v>0</v>
      </c>
      <c r="T145" s="98">
        <v>0</v>
      </c>
      <c r="U145" s="98">
        <v>0</v>
      </c>
      <c r="V145" s="98">
        <v>0</v>
      </c>
    </row>
    <row r="146" spans="1:22" ht="39" customHeight="1">
      <c r="A146" s="97" t="s">
        <v>223</v>
      </c>
      <c r="B146" s="97" t="s">
        <v>224</v>
      </c>
      <c r="C146" s="97" t="s">
        <v>225</v>
      </c>
      <c r="D146" s="813" t="s">
        <v>226</v>
      </c>
      <c r="E146" s="812" t="s">
        <v>391</v>
      </c>
      <c r="F146" s="97" t="s">
        <v>392</v>
      </c>
      <c r="G146" s="97" t="s">
        <v>20</v>
      </c>
      <c r="H146" s="97" t="s">
        <v>246</v>
      </c>
      <c r="I146" s="97" t="s">
        <v>297</v>
      </c>
      <c r="J146" s="98">
        <v>0</v>
      </c>
      <c r="K146" s="98">
        <v>0</v>
      </c>
      <c r="L146" s="98">
        <v>0</v>
      </c>
      <c r="M146" s="98">
        <v>70000</v>
      </c>
      <c r="N146" s="98">
        <v>0</v>
      </c>
      <c r="O146" s="98">
        <v>0</v>
      </c>
      <c r="P146" s="98">
        <v>0</v>
      </c>
      <c r="Q146" s="98">
        <v>0</v>
      </c>
      <c r="R146" s="98">
        <v>0</v>
      </c>
      <c r="S146" s="98">
        <v>0</v>
      </c>
      <c r="T146" s="98">
        <v>0</v>
      </c>
      <c r="U146" s="98">
        <v>0</v>
      </c>
      <c r="V146" s="98">
        <v>0</v>
      </c>
    </row>
    <row r="147" spans="1:22" ht="39" customHeight="1">
      <c r="A147" s="97" t="s">
        <v>223</v>
      </c>
      <c r="B147" s="97" t="s">
        <v>224</v>
      </c>
      <c r="C147" s="97" t="s">
        <v>225</v>
      </c>
      <c r="D147" s="813" t="s">
        <v>226</v>
      </c>
      <c r="E147" s="812" t="s">
        <v>391</v>
      </c>
      <c r="F147" s="97" t="s">
        <v>392</v>
      </c>
      <c r="G147" s="97" t="s">
        <v>20</v>
      </c>
      <c r="H147" s="97" t="s">
        <v>347</v>
      </c>
      <c r="I147" s="97" t="s">
        <v>348</v>
      </c>
      <c r="J147" s="98">
        <v>0</v>
      </c>
      <c r="K147" s="98">
        <v>8500</v>
      </c>
      <c r="L147" s="98">
        <v>0</v>
      </c>
      <c r="M147" s="98">
        <v>0</v>
      </c>
      <c r="N147" s="98">
        <v>0</v>
      </c>
      <c r="O147" s="98">
        <v>0</v>
      </c>
      <c r="P147" s="98">
        <v>0</v>
      </c>
      <c r="Q147" s="98">
        <v>0</v>
      </c>
      <c r="R147" s="98">
        <v>0</v>
      </c>
      <c r="S147" s="98">
        <v>0</v>
      </c>
      <c r="T147" s="98">
        <v>0</v>
      </c>
      <c r="U147" s="98">
        <v>0</v>
      </c>
      <c r="V147" s="98">
        <v>0</v>
      </c>
    </row>
    <row r="148" spans="1:22" ht="26.25" customHeight="1">
      <c r="A148" s="97" t="s">
        <v>223</v>
      </c>
      <c r="B148" s="97" t="s">
        <v>224</v>
      </c>
      <c r="C148" s="97" t="s">
        <v>225</v>
      </c>
      <c r="D148" s="813" t="s">
        <v>226</v>
      </c>
      <c r="E148" s="812" t="s">
        <v>393</v>
      </c>
      <c r="F148" s="97" t="s">
        <v>394</v>
      </c>
      <c r="G148" s="97" t="s">
        <v>20</v>
      </c>
      <c r="H148" s="97" t="s">
        <v>346</v>
      </c>
      <c r="I148" s="97" t="s">
        <v>343</v>
      </c>
      <c r="J148" s="98">
        <v>0</v>
      </c>
      <c r="K148" s="98">
        <v>0</v>
      </c>
      <c r="L148" s="98">
        <v>0</v>
      </c>
      <c r="M148" s="98">
        <v>6000</v>
      </c>
      <c r="N148" s="98">
        <v>0</v>
      </c>
      <c r="O148" s="98">
        <v>0</v>
      </c>
      <c r="P148" s="98">
        <v>0</v>
      </c>
      <c r="Q148" s="98">
        <v>0</v>
      </c>
      <c r="R148" s="98">
        <v>0</v>
      </c>
      <c r="S148" s="98">
        <v>0</v>
      </c>
      <c r="T148" s="98">
        <v>0</v>
      </c>
      <c r="U148" s="98">
        <v>0</v>
      </c>
      <c r="V148" s="98">
        <v>0</v>
      </c>
    </row>
    <row r="149" spans="1:22" ht="25.5" customHeight="1">
      <c r="A149" s="97" t="s">
        <v>223</v>
      </c>
      <c r="B149" s="97" t="s">
        <v>224</v>
      </c>
      <c r="C149" s="97" t="s">
        <v>225</v>
      </c>
      <c r="D149" s="813" t="s">
        <v>226</v>
      </c>
      <c r="E149" s="812" t="s">
        <v>395</v>
      </c>
      <c r="F149" s="97" t="s">
        <v>396</v>
      </c>
      <c r="G149" s="97" t="s">
        <v>20</v>
      </c>
      <c r="H149" s="97" t="s">
        <v>346</v>
      </c>
      <c r="I149" s="97" t="s">
        <v>343</v>
      </c>
      <c r="J149" s="98">
        <v>0</v>
      </c>
      <c r="K149" s="98">
        <v>0</v>
      </c>
      <c r="L149" s="98">
        <v>0</v>
      </c>
      <c r="M149" s="98">
        <v>6000</v>
      </c>
      <c r="N149" s="98">
        <v>0</v>
      </c>
      <c r="O149" s="98">
        <v>0</v>
      </c>
      <c r="P149" s="98">
        <v>0</v>
      </c>
      <c r="Q149" s="98">
        <v>0</v>
      </c>
      <c r="R149" s="98">
        <v>0</v>
      </c>
      <c r="S149" s="98">
        <v>0</v>
      </c>
      <c r="T149" s="98">
        <v>0</v>
      </c>
      <c r="U149" s="98">
        <v>0</v>
      </c>
      <c r="V149" s="98">
        <v>0</v>
      </c>
    </row>
    <row r="150" spans="1:22" ht="21.75" customHeight="1">
      <c r="A150" s="97" t="s">
        <v>223</v>
      </c>
      <c r="B150" s="97" t="s">
        <v>224</v>
      </c>
      <c r="C150" s="97" t="s">
        <v>225</v>
      </c>
      <c r="D150" s="813" t="s">
        <v>226</v>
      </c>
      <c r="E150" s="812" t="s">
        <v>395</v>
      </c>
      <c r="F150" s="97" t="s">
        <v>396</v>
      </c>
      <c r="G150" s="97" t="s">
        <v>20</v>
      </c>
      <c r="H150" s="97" t="s">
        <v>397</v>
      </c>
      <c r="I150" s="97" t="s">
        <v>398</v>
      </c>
      <c r="J150" s="98">
        <v>0</v>
      </c>
      <c r="K150" s="98">
        <v>0</v>
      </c>
      <c r="L150" s="98">
        <v>0</v>
      </c>
      <c r="M150" s="98">
        <v>100000</v>
      </c>
      <c r="N150" s="98">
        <v>0</v>
      </c>
      <c r="O150" s="98">
        <v>0</v>
      </c>
      <c r="P150" s="98">
        <v>0</v>
      </c>
      <c r="Q150" s="98">
        <v>0</v>
      </c>
      <c r="R150" s="98">
        <v>0</v>
      </c>
      <c r="S150" s="98">
        <v>0</v>
      </c>
      <c r="T150" s="98">
        <v>0</v>
      </c>
      <c r="U150" s="98">
        <v>0</v>
      </c>
      <c r="V150" s="98">
        <v>0</v>
      </c>
    </row>
    <row r="151" spans="1:22" ht="38.25" customHeight="1">
      <c r="A151" s="97" t="s">
        <v>223</v>
      </c>
      <c r="B151" s="97" t="s">
        <v>224</v>
      </c>
      <c r="C151" s="97" t="s">
        <v>225</v>
      </c>
      <c r="D151" s="813" t="s">
        <v>226</v>
      </c>
      <c r="E151" s="812" t="s">
        <v>399</v>
      </c>
      <c r="F151" s="97" t="s">
        <v>400</v>
      </c>
      <c r="G151" s="97" t="s">
        <v>20</v>
      </c>
      <c r="H151" s="97" t="s">
        <v>346</v>
      </c>
      <c r="I151" s="97" t="s">
        <v>343</v>
      </c>
      <c r="J151" s="98">
        <v>0</v>
      </c>
      <c r="K151" s="98">
        <v>0</v>
      </c>
      <c r="L151" s="98">
        <v>0</v>
      </c>
      <c r="M151" s="98">
        <v>6000</v>
      </c>
      <c r="N151" s="98">
        <v>0</v>
      </c>
      <c r="O151" s="98">
        <v>0</v>
      </c>
      <c r="P151" s="98">
        <v>0</v>
      </c>
      <c r="Q151" s="98">
        <v>0</v>
      </c>
      <c r="R151" s="98">
        <v>0</v>
      </c>
      <c r="S151" s="98">
        <v>0</v>
      </c>
      <c r="T151" s="98">
        <v>0</v>
      </c>
      <c r="U151" s="98">
        <v>0</v>
      </c>
      <c r="V151" s="98">
        <v>0</v>
      </c>
    </row>
    <row r="152" spans="1:22" ht="38.25" customHeight="1">
      <c r="A152" s="97" t="s">
        <v>223</v>
      </c>
      <c r="B152" s="97" t="s">
        <v>224</v>
      </c>
      <c r="C152" s="97" t="s">
        <v>225</v>
      </c>
      <c r="D152" s="813" t="s">
        <v>226</v>
      </c>
      <c r="E152" s="812" t="s">
        <v>401</v>
      </c>
      <c r="F152" s="97" t="s">
        <v>402</v>
      </c>
      <c r="G152" s="97" t="s">
        <v>20</v>
      </c>
      <c r="H152" s="97" t="s">
        <v>346</v>
      </c>
      <c r="I152" s="97" t="s">
        <v>343</v>
      </c>
      <c r="J152" s="98">
        <v>0</v>
      </c>
      <c r="K152" s="98">
        <v>0</v>
      </c>
      <c r="L152" s="98">
        <v>0</v>
      </c>
      <c r="M152" s="98">
        <v>6000</v>
      </c>
      <c r="N152" s="98">
        <v>0</v>
      </c>
      <c r="O152" s="98">
        <v>0</v>
      </c>
      <c r="P152" s="98">
        <v>0</v>
      </c>
      <c r="Q152" s="98">
        <v>0</v>
      </c>
      <c r="R152" s="98">
        <v>0</v>
      </c>
      <c r="S152" s="98">
        <v>0</v>
      </c>
      <c r="T152" s="98">
        <v>0</v>
      </c>
      <c r="U152" s="98">
        <v>0</v>
      </c>
      <c r="V152" s="98">
        <v>0</v>
      </c>
    </row>
    <row r="153" spans="1:22" ht="44.25" customHeight="1">
      <c r="A153" s="97" t="s">
        <v>223</v>
      </c>
      <c r="B153" s="97" t="s">
        <v>224</v>
      </c>
      <c r="C153" s="97" t="s">
        <v>225</v>
      </c>
      <c r="D153" s="813" t="s">
        <v>226</v>
      </c>
      <c r="E153" s="812" t="s">
        <v>401</v>
      </c>
      <c r="F153" s="97" t="s">
        <v>402</v>
      </c>
      <c r="G153" s="97" t="s">
        <v>20</v>
      </c>
      <c r="H153" s="97" t="s">
        <v>368</v>
      </c>
      <c r="I153" s="97" t="s">
        <v>403</v>
      </c>
      <c r="J153" s="98">
        <v>0</v>
      </c>
      <c r="K153" s="98">
        <v>13500</v>
      </c>
      <c r="L153" s="98">
        <v>0</v>
      </c>
      <c r="M153" s="98">
        <v>0</v>
      </c>
      <c r="N153" s="98">
        <v>0</v>
      </c>
      <c r="O153" s="98">
        <v>0</v>
      </c>
      <c r="P153" s="98">
        <v>0</v>
      </c>
      <c r="Q153" s="98">
        <v>0</v>
      </c>
      <c r="R153" s="98">
        <v>0</v>
      </c>
      <c r="S153" s="98">
        <v>0</v>
      </c>
      <c r="T153" s="98">
        <v>0</v>
      </c>
      <c r="U153" s="98">
        <v>0</v>
      </c>
      <c r="V153" s="98">
        <v>0</v>
      </c>
    </row>
    <row r="154" spans="1:22" ht="40.5" customHeight="1">
      <c r="A154" s="97" t="s">
        <v>223</v>
      </c>
      <c r="B154" s="97" t="s">
        <v>224</v>
      </c>
      <c r="C154" s="97" t="s">
        <v>225</v>
      </c>
      <c r="D154" s="813" t="s">
        <v>226</v>
      </c>
      <c r="E154" s="97" t="s">
        <v>401</v>
      </c>
      <c r="F154" s="97" t="s">
        <v>402</v>
      </c>
      <c r="G154" s="97" t="s">
        <v>20</v>
      </c>
      <c r="H154" s="97" t="s">
        <v>235</v>
      </c>
      <c r="I154" s="97" t="s">
        <v>297</v>
      </c>
      <c r="J154" s="98">
        <v>0</v>
      </c>
      <c r="K154" s="98">
        <v>6000</v>
      </c>
      <c r="L154" s="98">
        <v>0</v>
      </c>
      <c r="M154" s="98">
        <v>0</v>
      </c>
      <c r="N154" s="98">
        <v>0</v>
      </c>
      <c r="O154" s="98">
        <v>0</v>
      </c>
      <c r="P154" s="98">
        <v>0</v>
      </c>
      <c r="Q154" s="98">
        <v>0</v>
      </c>
      <c r="R154" s="98">
        <v>0</v>
      </c>
      <c r="S154" s="98">
        <v>0</v>
      </c>
      <c r="T154" s="98">
        <v>0</v>
      </c>
      <c r="U154" s="98">
        <v>0</v>
      </c>
      <c r="V154" s="98">
        <v>0</v>
      </c>
    </row>
    <row r="155" spans="1:22" ht="60" customHeight="1">
      <c r="A155" s="97" t="s">
        <v>223</v>
      </c>
      <c r="B155" s="97" t="s">
        <v>224</v>
      </c>
      <c r="C155" s="97" t="s">
        <v>225</v>
      </c>
      <c r="D155" s="813" t="s">
        <v>226</v>
      </c>
      <c r="E155" s="97" t="s">
        <v>401</v>
      </c>
      <c r="F155" s="97" t="s">
        <v>402</v>
      </c>
      <c r="G155" s="97" t="s">
        <v>20</v>
      </c>
      <c r="H155" s="97" t="s">
        <v>404</v>
      </c>
      <c r="I155" s="97" t="s">
        <v>405</v>
      </c>
      <c r="J155" s="98">
        <v>0</v>
      </c>
      <c r="K155" s="98">
        <v>22500</v>
      </c>
      <c r="L155" s="98">
        <v>0</v>
      </c>
      <c r="M155" s="98">
        <v>0</v>
      </c>
      <c r="N155" s="98">
        <v>0</v>
      </c>
      <c r="O155" s="98">
        <v>0</v>
      </c>
      <c r="P155" s="98">
        <v>0</v>
      </c>
      <c r="Q155" s="98">
        <v>0</v>
      </c>
      <c r="R155" s="98">
        <v>0</v>
      </c>
      <c r="S155" s="98">
        <v>0</v>
      </c>
      <c r="T155" s="98">
        <v>0</v>
      </c>
      <c r="U155" s="98">
        <v>0</v>
      </c>
      <c r="V155" s="98">
        <v>0</v>
      </c>
    </row>
    <row r="156" spans="1:22" ht="40.5" customHeight="1">
      <c r="A156" s="97" t="s">
        <v>223</v>
      </c>
      <c r="B156" s="97" t="s">
        <v>224</v>
      </c>
      <c r="C156" s="97" t="s">
        <v>225</v>
      </c>
      <c r="D156" s="813" t="s">
        <v>226</v>
      </c>
      <c r="E156" s="97" t="s">
        <v>401</v>
      </c>
      <c r="F156" s="97" t="s">
        <v>402</v>
      </c>
      <c r="G156" s="97" t="s">
        <v>20</v>
      </c>
      <c r="H156" s="97" t="s">
        <v>385</v>
      </c>
      <c r="I156" s="97" t="s">
        <v>386</v>
      </c>
      <c r="J156" s="98">
        <v>0</v>
      </c>
      <c r="K156" s="98">
        <v>19900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0</v>
      </c>
      <c r="S156" s="98">
        <v>0</v>
      </c>
      <c r="T156" s="98">
        <v>0</v>
      </c>
      <c r="U156" s="98">
        <v>0</v>
      </c>
      <c r="V156" s="98">
        <v>0</v>
      </c>
    </row>
    <row r="157" spans="1:22" ht="36.75" customHeight="1">
      <c r="A157" s="97" t="s">
        <v>223</v>
      </c>
      <c r="B157" s="97" t="s">
        <v>224</v>
      </c>
      <c r="C157" s="97" t="s">
        <v>225</v>
      </c>
      <c r="D157" s="813" t="s">
        <v>226</v>
      </c>
      <c r="E157" s="97" t="s">
        <v>401</v>
      </c>
      <c r="F157" s="97" t="s">
        <v>402</v>
      </c>
      <c r="G157" s="97" t="s">
        <v>20</v>
      </c>
      <c r="H157" s="97" t="s">
        <v>376</v>
      </c>
      <c r="I157" s="97" t="s">
        <v>377</v>
      </c>
      <c r="J157" s="98">
        <v>0</v>
      </c>
      <c r="K157" s="98">
        <v>7500</v>
      </c>
      <c r="L157" s="98">
        <v>0</v>
      </c>
      <c r="M157" s="98">
        <v>0</v>
      </c>
      <c r="N157" s="98">
        <v>0</v>
      </c>
      <c r="O157" s="98">
        <v>0</v>
      </c>
      <c r="P157" s="98">
        <v>0</v>
      </c>
      <c r="Q157" s="98">
        <v>0</v>
      </c>
      <c r="R157" s="98">
        <v>0</v>
      </c>
      <c r="S157" s="98">
        <v>0</v>
      </c>
      <c r="T157" s="98">
        <v>0</v>
      </c>
      <c r="U157" s="98">
        <v>0</v>
      </c>
      <c r="V157" s="98">
        <v>0</v>
      </c>
    </row>
    <row r="158" spans="1:22" ht="39" customHeight="1">
      <c r="A158" s="97" t="s">
        <v>223</v>
      </c>
      <c r="B158" s="97" t="s">
        <v>224</v>
      </c>
      <c r="C158" s="97" t="s">
        <v>225</v>
      </c>
      <c r="D158" s="813" t="s">
        <v>226</v>
      </c>
      <c r="E158" s="97" t="s">
        <v>406</v>
      </c>
      <c r="F158" s="97" t="s">
        <v>407</v>
      </c>
      <c r="G158" s="97" t="s">
        <v>20</v>
      </c>
      <c r="H158" s="97" t="s">
        <v>246</v>
      </c>
      <c r="I158" s="97" t="s">
        <v>297</v>
      </c>
      <c r="J158" s="98">
        <v>0</v>
      </c>
      <c r="K158" s="98">
        <v>0</v>
      </c>
      <c r="L158" s="98">
        <v>0</v>
      </c>
      <c r="M158" s="98">
        <v>70000</v>
      </c>
      <c r="N158" s="98">
        <v>0</v>
      </c>
      <c r="O158" s="98">
        <v>0</v>
      </c>
      <c r="P158" s="98">
        <v>0</v>
      </c>
      <c r="Q158" s="98">
        <v>0</v>
      </c>
      <c r="R158" s="98">
        <v>0</v>
      </c>
      <c r="S158" s="98">
        <v>0</v>
      </c>
      <c r="T158" s="98">
        <v>0</v>
      </c>
      <c r="U158" s="98">
        <v>0</v>
      </c>
      <c r="V158" s="98">
        <v>0</v>
      </c>
    </row>
    <row r="159" spans="1:22" ht="21.75" customHeight="1">
      <c r="A159" s="97" t="s">
        <v>223</v>
      </c>
      <c r="B159" s="97" t="s">
        <v>224</v>
      </c>
      <c r="C159" s="97" t="s">
        <v>225</v>
      </c>
      <c r="D159" s="813" t="s">
        <v>226</v>
      </c>
      <c r="E159" s="812" t="s">
        <v>406</v>
      </c>
      <c r="F159" s="97" t="s">
        <v>407</v>
      </c>
      <c r="G159" s="97" t="s">
        <v>20</v>
      </c>
      <c r="H159" s="97" t="s">
        <v>45</v>
      </c>
      <c r="I159" s="97" t="s">
        <v>297</v>
      </c>
      <c r="J159" s="98">
        <v>0</v>
      </c>
      <c r="K159" s="98">
        <v>0</v>
      </c>
      <c r="L159" s="98">
        <v>0</v>
      </c>
      <c r="M159" s="98">
        <v>35000</v>
      </c>
      <c r="N159" s="98">
        <v>0</v>
      </c>
      <c r="O159" s="98">
        <v>0</v>
      </c>
      <c r="P159" s="98">
        <v>0</v>
      </c>
      <c r="Q159" s="98">
        <v>0</v>
      </c>
      <c r="R159" s="98">
        <v>0</v>
      </c>
      <c r="S159" s="98">
        <v>0</v>
      </c>
      <c r="T159" s="98">
        <v>0</v>
      </c>
      <c r="U159" s="98">
        <v>0</v>
      </c>
      <c r="V159" s="98">
        <v>0</v>
      </c>
    </row>
    <row r="160" spans="1:22" ht="18.75" customHeight="1">
      <c r="A160" s="97" t="s">
        <v>223</v>
      </c>
      <c r="B160" s="97" t="s">
        <v>224</v>
      </c>
      <c r="C160" s="97" t="s">
        <v>225</v>
      </c>
      <c r="D160" s="813" t="s">
        <v>226</v>
      </c>
      <c r="E160" s="97" t="s">
        <v>406</v>
      </c>
      <c r="F160" s="97" t="s">
        <v>407</v>
      </c>
      <c r="G160" s="97" t="s">
        <v>20</v>
      </c>
      <c r="H160" s="97" t="s">
        <v>322</v>
      </c>
      <c r="I160" s="228" t="s">
        <v>343</v>
      </c>
      <c r="J160" s="229">
        <v>0</v>
      </c>
      <c r="K160" s="229">
        <v>0</v>
      </c>
      <c r="L160" s="229">
        <v>0</v>
      </c>
      <c r="M160" s="229">
        <v>6000</v>
      </c>
      <c r="N160" s="229">
        <v>0</v>
      </c>
      <c r="O160" s="229">
        <v>0</v>
      </c>
      <c r="P160" s="98">
        <v>0</v>
      </c>
      <c r="Q160" s="98">
        <v>0</v>
      </c>
      <c r="R160" s="98">
        <v>0</v>
      </c>
      <c r="S160" s="98">
        <v>0</v>
      </c>
      <c r="T160" s="98">
        <v>0</v>
      </c>
      <c r="U160" s="98">
        <v>0</v>
      </c>
      <c r="V160" s="98">
        <v>0</v>
      </c>
    </row>
    <row r="161" spans="9:20" ht="24.75" customHeight="1">
      <c r="I161" s="192" t="s">
        <v>617</v>
      </c>
      <c r="J161" s="95">
        <f>SUM(J5:J160)</f>
        <v>0</v>
      </c>
      <c r="K161" s="227">
        <f>SUM(K5:K160)</f>
        <v>2932183.95</v>
      </c>
      <c r="L161" s="227">
        <f t="shared" ref="L161:T161" si="0">SUM(L5:L160)</f>
        <v>0</v>
      </c>
      <c r="M161" s="227">
        <f t="shared" si="0"/>
        <v>4579000</v>
      </c>
      <c r="N161" s="95">
        <f t="shared" si="0"/>
        <v>0</v>
      </c>
      <c r="O161" s="95">
        <f t="shared" si="0"/>
        <v>0</v>
      </c>
      <c r="P161" s="193">
        <f t="shared" si="0"/>
        <v>0</v>
      </c>
      <c r="Q161" s="193">
        <f t="shared" si="0"/>
        <v>0</v>
      </c>
      <c r="R161" s="193">
        <f t="shared" si="0"/>
        <v>0</v>
      </c>
      <c r="S161" s="193">
        <f t="shared" si="0"/>
        <v>0</v>
      </c>
      <c r="T161" s="193">
        <f t="shared" si="0"/>
        <v>0</v>
      </c>
    </row>
    <row r="163" spans="9:20">
      <c r="I163" s="193">
        <f>K161+M161</f>
        <v>7511183.9500000002</v>
      </c>
    </row>
    <row r="164" spans="9:20">
      <c r="K164" s="317"/>
    </row>
  </sheetData>
  <mergeCells count="24">
    <mergeCell ref="U2:V2"/>
    <mergeCell ref="J3:J4"/>
    <mergeCell ref="K3:M3"/>
    <mergeCell ref="N3:N4"/>
    <mergeCell ref="O3:O4"/>
    <mergeCell ref="P3:P4"/>
    <mergeCell ref="Q3:Q4"/>
    <mergeCell ref="R3:R4"/>
    <mergeCell ref="A1:V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S3:S4"/>
    <mergeCell ref="T3:T4"/>
    <mergeCell ref="U3:U4"/>
    <mergeCell ref="V3:V4"/>
    <mergeCell ref="J2:O2"/>
    <mergeCell ref="P2:T2"/>
  </mergeCells>
  <pageMargins left="0.43307086614173229" right="0.43307086614173229" top="0.43307086614173229" bottom="0.43307086614173229" header="0.51181102362204722" footer="0.51181102362204722"/>
  <pageSetup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22</vt:i4>
      </vt:variant>
      <vt:variant>
        <vt:lpstr>ช่วงที่มีชื่อ</vt:lpstr>
      </vt:variant>
      <vt:variant>
        <vt:i4>8</vt:i4>
      </vt:variant>
    </vt:vector>
  </HeadingPairs>
  <TitlesOfParts>
    <vt:vector size="30" baseType="lpstr">
      <vt:lpstr>สรุปรายงานงบค่าเสื่อม53-59</vt:lpstr>
      <vt:lpstr>สรุปงบค่าเสื่อมปี2560_90%+10%</vt:lpstr>
      <vt:lpstr>สรุปรายการงบค่าเสื่อม10%</vt:lpstr>
      <vt:lpstr>1_พระนารายณ์ </vt:lpstr>
      <vt:lpstr>2_บ้านหมี่2559</vt:lpstr>
      <vt:lpstr>2_บ้านหมี่</vt:lpstr>
      <vt:lpstr>3_พัฒนานิคม</vt:lpstr>
      <vt:lpstr>4_โคกสำโรง</vt:lpstr>
      <vt:lpstr>5_ชัยบาดาล</vt:lpstr>
      <vt:lpstr>6_ท่าวุ้ง</vt:lpstr>
      <vt:lpstr>7_ท่าหลวง</vt:lpstr>
      <vt:lpstr>8_สระโบสถ์</vt:lpstr>
      <vt:lpstr>9_โคกเจริญ</vt:lpstr>
      <vt:lpstr>10_ลำสนธิ90%</vt:lpstr>
      <vt:lpstr>11_หนองม่วง</vt:lpstr>
      <vt:lpstr>ลำสนธิ10%</vt:lpstr>
      <vt:lpstr>งบค่าเสื่อม10%ลพบุรี</vt:lpstr>
      <vt:lpstr>เงินเหลือปี2558-59</vt:lpstr>
      <vt:lpstr>ปี2558</vt:lpstr>
      <vt:lpstr>ปี2559</vt:lpstr>
      <vt:lpstr>ปี53-59</vt:lpstr>
      <vt:lpstr>Sheet1</vt:lpstr>
      <vt:lpstr>'1_พระนารายณ์ '!Print_Area</vt:lpstr>
      <vt:lpstr>'1_พระนารายณ์ '!Print_Titles</vt:lpstr>
      <vt:lpstr>'10_ลำสนธิ90%'!Print_Titles</vt:lpstr>
      <vt:lpstr>'11_หนองม่วง'!Print_Titles</vt:lpstr>
      <vt:lpstr>'3_พัฒนานิคม'!Print_Titles</vt:lpstr>
      <vt:lpstr>'5_ชัยบาดาล'!Print_Titles</vt:lpstr>
      <vt:lpstr>'9_โคกเจริญ'!Print_Titles</vt:lpstr>
      <vt:lpstr>'งบค่าเสื่อม10%ลพบุรี'!Print_Titles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Administrator</cp:lastModifiedBy>
  <cp:lastPrinted>2017-03-30T04:23:25Z</cp:lastPrinted>
  <dcterms:created xsi:type="dcterms:W3CDTF">2017-03-20T06:47:28Z</dcterms:created>
  <dcterms:modified xsi:type="dcterms:W3CDTF">2017-04-11T02:48:38Z</dcterms:modified>
</cp:coreProperties>
</file>